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2515" windowHeight="4680" activeTab="3"/>
  </bookViews>
  <sheets>
    <sheet name="BALANCE" sheetId="1" r:id="rId1"/>
    <sheet name="PYG" sheetId="2" r:id="rId2"/>
    <sheet name="EFE" sheetId="3" r:id="rId3"/>
    <sheet name="EIG" sheetId="4" r:id="rId4"/>
  </sheets>
  <calcPr calcId="145621"/>
</workbook>
</file>

<file path=xl/calcChain.xml><?xml version="1.0" encoding="utf-8"?>
<calcChain xmlns="http://schemas.openxmlformats.org/spreadsheetml/2006/main">
  <c r="C34" i="4" l="1"/>
  <c r="C33" i="4"/>
  <c r="C15" i="4"/>
  <c r="C27" i="4"/>
  <c r="C23" i="4"/>
  <c r="B75" i="3"/>
  <c r="B70" i="3"/>
  <c r="B65" i="3"/>
  <c r="B58" i="3"/>
  <c r="B48" i="3"/>
  <c r="B40" i="3"/>
  <c r="B56" i="3" s="1"/>
  <c r="B32" i="3"/>
  <c r="B38" i="3" s="1"/>
  <c r="B25" i="3"/>
  <c r="B13" i="3"/>
  <c r="B82" i="3"/>
  <c r="B64" i="3"/>
  <c r="C29" i="2"/>
  <c r="C53" i="2"/>
  <c r="C44" i="2"/>
  <c r="C48" i="2"/>
  <c r="C43" i="2"/>
  <c r="C35" i="2"/>
  <c r="C34" i="2"/>
  <c r="C19" i="2"/>
  <c r="C16" i="2" s="1"/>
  <c r="C17" i="2"/>
  <c r="C13" i="2"/>
  <c r="C11" i="2" s="1"/>
  <c r="C51" i="2"/>
  <c r="C58" i="2" s="1"/>
  <c r="C39" i="2"/>
  <c r="C33" i="2"/>
  <c r="C28" i="2"/>
  <c r="C24" i="2"/>
  <c r="C21" i="2"/>
  <c r="C108" i="1"/>
  <c r="C130" i="1"/>
  <c r="C94" i="1"/>
  <c r="C42" i="1"/>
  <c r="C12" i="1"/>
  <c r="C121" i="1"/>
  <c r="C114" i="1"/>
  <c r="C110" i="1"/>
  <c r="C99" i="1"/>
  <c r="C93" i="1" s="1"/>
  <c r="C77" i="1"/>
  <c r="C88" i="1"/>
  <c r="C78" i="1"/>
  <c r="C70" i="1"/>
  <c r="C63" i="1"/>
  <c r="C57" i="1"/>
  <c r="C49" i="1"/>
  <c r="C33" i="1"/>
  <c r="C27" i="1"/>
  <c r="C24" i="1"/>
  <c r="C20" i="1"/>
  <c r="C13" i="1"/>
  <c r="C40" i="1"/>
  <c r="C73" i="1" s="1"/>
  <c r="B78" i="3" l="1"/>
  <c r="B80" i="3"/>
  <c r="C42" i="2"/>
  <c r="C59" i="2" s="1"/>
  <c r="C61" i="2" s="1"/>
</calcChain>
</file>

<file path=xl/sharedStrings.xml><?xml version="1.0" encoding="utf-8"?>
<sst xmlns="http://schemas.openxmlformats.org/spreadsheetml/2006/main" count="386" uniqueCount="345">
  <si>
    <t>NAVARRA DE SUELO Y VIVIENDA, S.A.</t>
  </si>
  <si>
    <t>BALANCE DE SITUACIÓN</t>
  </si>
  <si>
    <t>Unidad: Euros</t>
  </si>
  <si>
    <t xml:space="preserve">Previsión </t>
  </si>
  <si>
    <t>BALANCE</t>
  </si>
  <si>
    <t>ACTIVO</t>
  </si>
  <si>
    <t>Cuentas</t>
  </si>
  <si>
    <t>A) ACTIVO NO CORRIENTE</t>
  </si>
  <si>
    <t>I. Inmovilizado intangible.</t>
  </si>
  <si>
    <t>200, 201, (2800), (2801), (2900) (2901)</t>
  </si>
  <si>
    <t>1. Investigación y Desarrollo</t>
  </si>
  <si>
    <t>202, (2802), (2901)</t>
  </si>
  <si>
    <t>2. Concesiones</t>
  </si>
  <si>
    <t>203,  (2803),  (2903)</t>
  </si>
  <si>
    <t>3. Patentes, licencias, marcas y similares</t>
  </si>
  <si>
    <t>4. Fondo de comercio</t>
  </si>
  <si>
    <t>206, (2806), (2906)</t>
  </si>
  <si>
    <t>5. Aplicaciones Informáticas</t>
  </si>
  <si>
    <t>205,  209,  (2805), (2905)</t>
  </si>
  <si>
    <t>6. Otro del Inmovilizado Intangible</t>
  </si>
  <si>
    <t>II. Inmovilizado material</t>
  </si>
  <si>
    <t>210,  211,  (2811),  (2910),  (2911)</t>
  </si>
  <si>
    <t>1. Terrenos y construcciones</t>
  </si>
  <si>
    <t>212, 213, 214, 215, 216, 217, 218, 219, (2812), (2813), (2814), (2815), (2816), (2817), (2818), (2819)</t>
  </si>
  <si>
    <t>2. Instalaciones técnicas y otro inmovilizado material</t>
  </si>
  <si>
    <t>3. Inmovilizado en curso y Anticipos</t>
  </si>
  <si>
    <t>III. Inversiones inmobiliarias.</t>
  </si>
  <si>
    <t>220, (2920)</t>
  </si>
  <si>
    <t>1. Terrenos</t>
  </si>
  <si>
    <t>221, (282), (2921)</t>
  </si>
  <si>
    <t>2. Construcciones</t>
  </si>
  <si>
    <t>IV. Inversiones en empresas del grupo y asociadas a largo plazo.</t>
  </si>
  <si>
    <t>2403, 2404, (2493), (2494), (293)</t>
  </si>
  <si>
    <t xml:space="preserve">1. Instrumentos de patrimonio. </t>
  </si>
  <si>
    <t>2423, 2424, (2953), (2954)</t>
  </si>
  <si>
    <t xml:space="preserve">2. Créditos a empresas. </t>
  </si>
  <si>
    <t>2413, 2414, (2943), (2944)</t>
  </si>
  <si>
    <t xml:space="preserve">3. Valores representativos de deuda. </t>
  </si>
  <si>
    <t xml:space="preserve">4. Derivados. </t>
  </si>
  <si>
    <t xml:space="preserve">5. Otros activos financieros. </t>
  </si>
  <si>
    <t>V. Inversiones financieras largo plazo.</t>
  </si>
  <si>
    <t>2405, (2495), 250, (259)</t>
  </si>
  <si>
    <t>2425, 252, 253, 254, (2955), (298)</t>
  </si>
  <si>
    <t xml:space="preserve">2. Créditos a terceros </t>
  </si>
  <si>
    <t>2415, 251, (2945), (297)</t>
  </si>
  <si>
    <t xml:space="preserve">3. Valores representativos de deuda </t>
  </si>
  <si>
    <t xml:space="preserve"> 258, 26</t>
  </si>
  <si>
    <t>VI. Activos por impuesto diferido.</t>
  </si>
  <si>
    <t>B) ACTIVO CORRIENTE</t>
  </si>
  <si>
    <t>580, 581, 582, 583, 584, (599)</t>
  </si>
  <si>
    <t>I. Activos no corrientes mantenidos para la venta.</t>
  </si>
  <si>
    <t>II. Existencias.</t>
  </si>
  <si>
    <t>30, (390)</t>
  </si>
  <si>
    <t xml:space="preserve">1. Comerciales. </t>
  </si>
  <si>
    <t>31, 32, (391), (392)</t>
  </si>
  <si>
    <t xml:space="preserve">2. Materias primas y otros aprovisionamientos. </t>
  </si>
  <si>
    <t>33, 34, (393), (394)</t>
  </si>
  <si>
    <t xml:space="preserve">3. Productos en curso. </t>
  </si>
  <si>
    <t>35, (395)</t>
  </si>
  <si>
    <t xml:space="preserve">4. Productos terminados. </t>
  </si>
  <si>
    <t>36, (396)</t>
  </si>
  <si>
    <t xml:space="preserve">5. Subproductos, residuos y materiales recuperados. </t>
  </si>
  <si>
    <t xml:space="preserve">6. Anticipos a proveedores </t>
  </si>
  <si>
    <t>III. Deudores comerciales y otras cuentas a cobrar.</t>
  </si>
  <si>
    <t>430, 431, 432, 435, 436, (437), (490), (4935)</t>
  </si>
  <si>
    <t xml:space="preserve">1. Clientes por ventas y prestaciones de servicios. </t>
  </si>
  <si>
    <t>433, 434, (4933), (4934)</t>
  </si>
  <si>
    <t xml:space="preserve">2. Clientes, empresas del grupo y asociadas. </t>
  </si>
  <si>
    <t>44, 5531, 5533</t>
  </si>
  <si>
    <t xml:space="preserve">3. Deudores varios. </t>
  </si>
  <si>
    <t>460, 544</t>
  </si>
  <si>
    <t xml:space="preserve">4. Personal. </t>
  </si>
  <si>
    <t xml:space="preserve">5. Activos por impuesto corriente </t>
  </si>
  <si>
    <t>4700, 4708, 471, 472</t>
  </si>
  <si>
    <t xml:space="preserve">6. Otros créditos con las Administraciones Públicas. </t>
  </si>
  <si>
    <t xml:space="preserve">7. Accionistas (socios) por desembolsos exigidos </t>
  </si>
  <si>
    <t>IV. Inversiones en empresas del grupo y asociadas a corto plazo.</t>
  </si>
  <si>
    <t>5303, 5304, (5393), (5394), (593)</t>
  </si>
  <si>
    <t>5323, 5324, 5343, 5344, (5953), (5954)</t>
  </si>
  <si>
    <t xml:space="preserve">2. Créditos a empresas </t>
  </si>
  <si>
    <t>5313, 5314, 5333, 5334, (5943), (5944)</t>
  </si>
  <si>
    <t>5353, 5354, 5523, 5524</t>
  </si>
  <si>
    <t>V. Inversiones financieras a corto plazo.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</si>
  <si>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</si>
  <si>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</si>
  <si>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</si>
  <si>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</si>
  <si>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</si>
  <si>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480, 567</t>
  </si>
  <si>
    <t>VI. Periodificaciones a corto plazo</t>
  </si>
  <si>
    <t>VII. Efectivo y otros activos líquidos equivalentes.</t>
  </si>
  <si>
    <t>570, 571, 572, 573, 574, 575</t>
  </si>
  <si>
    <t xml:space="preserve">1. Tesorería. </t>
  </si>
  <si>
    <t xml:space="preserve">2. Otros activos líquidos equivalentes. </t>
  </si>
  <si>
    <t>TOTAL ACTIVO (A+B)</t>
  </si>
  <si>
    <t>PATRIMONIO NETO Y PASIVO</t>
  </si>
  <si>
    <t>A) PATRIMONIO NETO</t>
  </si>
  <si>
    <t>A.1) Fondos propios.</t>
  </si>
  <si>
    <t xml:space="preserve">100,  101,  102 , (1030) , (1040) </t>
  </si>
  <si>
    <t>I.  Capital</t>
  </si>
  <si>
    <t>II.  Prima de emisión.</t>
  </si>
  <si>
    <t>112, 113, 114, 115, 119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</si>
  <si>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</si>
  <si>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</si>
  <si>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</si>
  <si>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</si>
  <si>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</si>
  <si>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</si>
  <si>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</si>
  <si>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(557)</t>
  </si>
  <si>
    <t>VIII. (Dividendo a cuenta).</t>
  </si>
  <si>
    <t>IX.  Otros instrumentos de patrimonio neto.</t>
  </si>
  <si>
    <t>133, 1340, 137</t>
  </si>
  <si>
    <t>A.2) Ajustes por cambio de valor.</t>
  </si>
  <si>
    <t xml:space="preserve">I. Activos financieros disponibles para la venta. </t>
  </si>
  <si>
    <t xml:space="preserve">II. Operaciones de cobertura. </t>
  </si>
  <si>
    <t xml:space="preserve">III. Otros. </t>
  </si>
  <si>
    <t>130, 131, 132</t>
  </si>
  <si>
    <t>A.3) Subvenciones, donaciones y legados recibidos.</t>
  </si>
  <si>
    <t>B) PASIVO NO CORRIENTE.</t>
  </si>
  <si>
    <t>I. Provisiones a largo plazo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</si>
  <si>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</si>
  <si>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</si>
  <si>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</si>
  <si>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</si>
  <si>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</si>
  <si>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>II. Deudas a largo plazo.</t>
  </si>
  <si>
    <t>177, 178, 179</t>
  </si>
  <si>
    <t xml:space="preserve">1. Obligaciones y otros valores negociables. </t>
  </si>
  <si>
    <t>1605,  170</t>
  </si>
  <si>
    <t xml:space="preserve">2. Deudas con entidades de crédito. </t>
  </si>
  <si>
    <t>1625, 174</t>
  </si>
  <si>
    <t xml:space="preserve">3. Acreedores por arrendamiento financiero. </t>
  </si>
  <si>
    <t>1615, 1635, 171, 172, 173, 175, 180, 185, 189</t>
  </si>
  <si>
    <t xml:space="preserve">5. Otros pasivos financieros. </t>
  </si>
  <si>
    <t>1603, 1604, 1613, 1614, 1623, 1624, 1633, 1634</t>
  </si>
  <si>
    <t>III. Deudas con empresas del grupo y asociadas a largo plazo.</t>
  </si>
  <si>
    <t>IV. Pasivos por impuesto diferido.</t>
  </si>
  <si>
    <t>V. Periodificaciones a largo plazo.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</si>
  <si>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</si>
  <si>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</si>
  <si>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</si>
  <si>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</si>
  <si>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5290</t>
  </si>
  <si>
    <t>1. Provisión por retribuciones al personal</t>
  </si>
  <si>
    <t>5293</t>
  </si>
  <si>
    <t>2. Provisión por desmantelamiento, retiro o rehabilitación del inmovilizado</t>
  </si>
  <si>
    <t>499,  5291, 5292, 5294, 5296, 5297</t>
  </si>
  <si>
    <t>3. Otras provisiones</t>
  </si>
  <si>
    <t>III. Deudas a corto plazo.</t>
  </si>
  <si>
    <t>500, 501, 505, 506</t>
  </si>
  <si>
    <t>5105, 520, 527</t>
  </si>
  <si>
    <t>5125,  524</t>
  </si>
  <si>
    <t>5595,  5598</t>
  </si>
  <si>
    <t>(1034) (1044) (190), (192), 194, 509, 5115, 5135, 5145, 521, 522, 523,  525, 526, 528, 551, 5525, 5530, 5532, 555, 5565, 5566, 560, 561, 569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</si>
  <si>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</si>
  <si>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</si>
  <si>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</si>
  <si>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</si>
  <si>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</si>
  <si>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</si>
  <si>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</si>
  <si>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</si>
  <si>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</si>
  <si>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</si>
  <si>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</si>
  <si>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</si>
  <si>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</si>
  <si>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</si>
  <si>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485, 568</t>
  </si>
  <si>
    <t>TOTAL PATRIMONIO NETO Y PASIVO (A+B+C)</t>
  </si>
  <si>
    <t>CUENTA DE PÉRDIDAS Y GANANCIAS</t>
  </si>
  <si>
    <t>1. Importe neto de la cifra de negocios.</t>
  </si>
  <si>
    <t>700, 701, 702, 703, 704, (706), (708), (709)</t>
  </si>
  <si>
    <t>a) Ventas</t>
  </si>
  <si>
    <t>b) Prestaciones de servicios</t>
  </si>
  <si>
    <t>71, 7930, (6930)</t>
  </si>
  <si>
    <t>2. Variación de existencias de productos terminados y en curso de fabricación.</t>
  </si>
  <si>
    <t>3. Trabajos realizados por la empresa para su activo.</t>
  </si>
  <si>
    <t>4. Aprovisionamientos.</t>
  </si>
  <si>
    <t>(600),  6060, 6080, 6090, 610</t>
  </si>
  <si>
    <t>a) Consumo de mercaderías.</t>
  </si>
  <si>
    <t>(601), (602), 6061, 6062, 6081, 6082, 6091, 6092, 611, 612</t>
  </si>
  <si>
    <t>b) Consumo de materias primas y otras materias consumibles.</t>
  </si>
  <si>
    <t>(607)</t>
  </si>
  <si>
    <t>c) Trabajos realizados por otras empresas.</t>
  </si>
  <si>
    <t>(6931), (6932), (6933), 7931, 7932, 7933</t>
  </si>
  <si>
    <t>d) Deterioro de mercaderías, materias primas y otros aprovisionamientos.</t>
  </si>
  <si>
    <t>5. Otros ingresos de explotación.</t>
  </si>
  <si>
    <t>a) Ingresos accesorios y otros de gestión corriente.</t>
  </si>
  <si>
    <t>740, 747</t>
  </si>
  <si>
    <t>b) Subvenciones de explotación incorporadas al resultado del ejercicio.</t>
  </si>
  <si>
    <t>6. Gastos de personal.</t>
  </si>
  <si>
    <t>(640) (641) (6450)</t>
  </si>
  <si>
    <t>a) Sueldos, salarios y asimilados.</t>
  </si>
  <si>
    <t>(642), (643), (649)</t>
  </si>
  <si>
    <t>b) Cargas sociales.</t>
  </si>
  <si>
    <t>(644), (6457), 7950, 7957</t>
  </si>
  <si>
    <t>c) Provisiones.</t>
  </si>
  <si>
    <t>7. Otros gastos de explotación.</t>
  </si>
  <si>
    <t xml:space="preserve"> (625) (620), (621), (622), (623), (624), (626), (627), (628), (629)</t>
  </si>
  <si>
    <t>a) Servicios exteriores.</t>
  </si>
  <si>
    <t>(631), (634), 636, 639</t>
  </si>
  <si>
    <t>b) Tributos.</t>
  </si>
  <si>
    <t>(650), (694), (695), 794, 7954</t>
  </si>
  <si>
    <t>c) Pérdidas, deterioro y variación de provisiones por operaciones comerciales.</t>
  </si>
  <si>
    <t>(651), (659)</t>
  </si>
  <si>
    <t>d) Otros gastos de gestión corriente.</t>
  </si>
  <si>
    <t>8. Amortización de inmovilizado.</t>
  </si>
  <si>
    <t>(680)</t>
  </si>
  <si>
    <t>a) Amortización del inmovilizado intangible</t>
  </si>
  <si>
    <t>(681)</t>
  </si>
  <si>
    <t>b) Amortización del inmovilizado material</t>
  </si>
  <si>
    <t>(682)</t>
  </si>
  <si>
    <t>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</si>
  <si>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</si>
  <si>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</si>
  <si>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</si>
  <si>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</si>
  <si>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(690), (691), (692), 790, 791, 792</t>
  </si>
  <si>
    <t>a) Deterioros y pérdidas.</t>
  </si>
  <si>
    <t>(670), (671), (672), (678), 770, 771, 772 , 778</t>
  </si>
  <si>
    <t>b) Resultados por enajenaciones y otras</t>
  </si>
  <si>
    <t>A) RESULTADO DE EXPLOTACIÓN (1+2+3+4+5+6+7+8+9+10+11)</t>
  </si>
  <si>
    <t>12. Ingresos financieros.</t>
  </si>
  <si>
    <t>a) De participaciones en instrumentos de patrimonio.</t>
  </si>
  <si>
    <t>7600,  7601</t>
  </si>
  <si>
    <t xml:space="preserve">a1) En empresas del grupo y asociadas. </t>
  </si>
  <si>
    <t>7602,  7603</t>
  </si>
  <si>
    <t xml:space="preserve">a2) En terceros. </t>
  </si>
  <si>
    <t>b) De valores negociables y otros instrumentos financieros.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</si>
  <si>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</si>
  <si>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</si>
  <si>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</si>
  <si>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</si>
  <si>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13. Gastos financieros.</t>
  </si>
  <si>
    <t>(6610), (6611), (6615), (6616), (6620), (6621), (6640), (6641), (6650), (6651), (6654), (6655)</t>
  </si>
  <si>
    <t>a) Por deudas con empresas del grupo y asociadas.</t>
  </si>
  <si>
    <t>(6612), (6613), (6617), (6618), (6622), (6623), (6624), (6642), (6643), (6652), (6653), (6656), (6657), (669)</t>
  </si>
  <si>
    <t>b) Por deudas con terceros.</t>
  </si>
  <si>
    <t>(660)</t>
  </si>
  <si>
    <t>c) Por actualización de provisiones.</t>
  </si>
  <si>
    <t>(663), 763</t>
  </si>
  <si>
    <t>14. Variación de valor razonable en instrumentos financiero.</t>
  </si>
  <si>
    <t>(668), 768</t>
  </si>
  <si>
    <t>15. Diferencias de cambio.</t>
  </si>
  <si>
    <t>(666), (667), (673), (675), (696), (697), (698), (699)
 766, 773, 775, 796, 797, 798, 799</t>
  </si>
  <si>
    <t>16. Deterioro y resultado por enajenaciones de instrumentos financieros.</t>
  </si>
  <si>
    <t>B) RESULTADO FINANCIERO (12+13+14+15+16).</t>
  </si>
  <si>
    <t>C) RESULTADO ANTES DE IMPUESTOS (A+B)</t>
  </si>
  <si>
    <t>(6300), 6301, (633), 638</t>
  </si>
  <si>
    <t>17. Impuestos sobre beneficios.</t>
  </si>
  <si>
    <t>D) RESULTADO DEL EJERCICIO (C+17)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</si>
  <si>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</si>
  <si>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</si>
  <si>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</si>
  <si>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</si>
  <si>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</si>
  <si>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</si>
  <si>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</si>
  <si>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</si>
  <si>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</si>
  <si>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</si>
  <si>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</si>
  <si>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</si>
  <si>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</si>
  <si>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</si>
  <si>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</si>
  <si>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</si>
  <si>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</si>
  <si>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</si>
  <si>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</si>
  <si>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</si>
  <si>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</si>
  <si>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</si>
  <si>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</si>
  <si>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</si>
  <si>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</si>
  <si>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</si>
  <si>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</si>
  <si>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</si>
  <si>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</si>
  <si>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</si>
  <si>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</si>
  <si>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</si>
  <si>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</si>
  <si>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</si>
  <si>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</si>
  <si>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</si>
  <si>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</si>
  <si>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</si>
  <si>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</si>
  <si>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 xml:space="preserve">8. Flujos de efectivo de las actividades de inversión (6+7)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</si>
  <si>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</si>
  <si>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</si>
  <si>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</si>
  <si>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</si>
  <si>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</si>
  <si>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</si>
  <si>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</si>
  <si>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</si>
  <si>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</si>
  <si>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</si>
  <si>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</si>
  <si>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</si>
  <si>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</si>
  <si>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</si>
  <si>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</si>
  <si>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</si>
  <si>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</si>
  <si>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</si>
  <si>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</si>
  <si>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</si>
  <si>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</si>
  <si>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</si>
  <si>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</si>
  <si>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</si>
  <si>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>Efectivo o equivalentes al comienzo del ejercicio. (incluye altas por fusión)</t>
  </si>
  <si>
    <t xml:space="preserve">Efectivo o equivalentes al final del ejercicio. </t>
  </si>
  <si>
    <t>ESTADO DE CAMBIOS EN EL PATRIMONIO NETO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</si>
  <si>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</si>
  <si>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</si>
  <si>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</si>
  <si>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</si>
  <si>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</si>
  <si>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</si>
  <si>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>(810), 910</t>
  </si>
  <si>
    <t xml:space="preserve">II. Por coberturas de flujos de efectivo. </t>
  </si>
  <si>
    <t xml:space="preserve">III. Subvenciones, donaciones y legados recibidos. </t>
  </si>
  <si>
    <t>(85), 95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</si>
  <si>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</si>
  <si>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</si>
  <si>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</si>
  <si>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</si>
  <si>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</si>
  <si>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</si>
  <si>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>(802), 902, 993, 994</t>
  </si>
  <si>
    <t>(812), 912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</si>
  <si>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</si>
  <si>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</si>
  <si>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</si>
  <si>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</si>
  <si>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</si>
  <si>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TOTAL DE INGRESOS Y GASTOS RECONOCIDOS (A + B + C)</t>
  </si>
  <si>
    <t>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</si>
</sst>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ont="0" applyFill="0" applyBorder="0" applyAlignment="0" applyProtection="0"/>
  </cellStyleXfs>
  <cellXfs count="190">
    <xf numFmtId="0" fontId="0" fillId="0" borderId="0" xfId="0"/>
    <xf numFmtId="0" fontId="1" fillId="0" borderId="0" xfId="1"/>
    <xf numFmtId="0" fontId="11" fillId="4" borderId="0" xfId="2" applyNumberFormat="1" applyFont="1" applyFill="1" applyBorder="1" applyAlignment="1" applyProtection="1">
      <alignment vertical="center"/>
    </xf>
    <xf numFmtId="0" fontId="7" fillId="4" borderId="0" xfId="1" applyFont="1" applyFill="1" applyBorder="1" applyProtection="1"/>
    <xf numFmtId="3" fontId="7" fillId="4" borderId="0" xfId="1" applyNumberFormat="1" applyFont="1" applyFill="1" applyBorder="1" applyAlignment="1" applyProtection="1">
      <alignment horizontal="center"/>
    </xf>
    <xf numFmtId="0" fontId="3" fillId="4" borderId="0" xfId="1" applyFont="1" applyFill="1" applyBorder="1" applyProtection="1"/>
    <xf numFmtId="3" fontId="3" fillId="4" borderId="0" xfId="1" applyNumberFormat="1" applyFont="1" applyFill="1" applyBorder="1" applyAlignment="1" applyProtection="1">
      <alignment horizontal="center"/>
    </xf>
    <xf numFmtId="3" fontId="10" fillId="4" borderId="0" xfId="2" quotePrefix="1" applyNumberFormat="1" applyFont="1" applyFill="1" applyBorder="1" applyAlignment="1" applyProtection="1">
      <alignment horizontal="center" vertical="center"/>
    </xf>
    <xf numFmtId="3" fontId="12" fillId="4" borderId="0" xfId="2" applyNumberFormat="1" applyFont="1" applyFill="1" applyBorder="1" applyAlignment="1" applyProtection="1">
      <alignment horizontal="center" vertical="center" wrapText="1"/>
    </xf>
    <xf numFmtId="3" fontId="17" fillId="4" borderId="0" xfId="2" applyNumberFormat="1" applyFont="1" applyFill="1" applyBorder="1" applyAlignment="1" applyProtection="1">
      <alignment horizontal="center" vertical="center" wrapText="1"/>
    </xf>
    <xf numFmtId="3" fontId="9" fillId="4" borderId="0" xfId="2" applyNumberFormat="1" applyFont="1" applyFill="1" applyBorder="1" applyAlignment="1" applyProtection="1">
      <alignment horizontal="left" vertical="center"/>
    </xf>
    <xf numFmtId="3" fontId="9" fillId="4" borderId="0" xfId="2" applyNumberFormat="1" applyFont="1" applyFill="1" applyBorder="1" applyAlignment="1" applyProtection="1">
      <alignment horizontal="right" vertical="center"/>
    </xf>
    <xf numFmtId="3" fontId="2" fillId="4" borderId="19" xfId="1" applyNumberFormat="1" applyFont="1" applyFill="1" applyBorder="1" applyAlignment="1" applyProtection="1">
      <alignment horizontal="center" vertical="center" wrapText="1"/>
    </xf>
    <xf numFmtId="0" fontId="1" fillId="4" borderId="0" xfId="1" applyFill="1" applyProtection="1"/>
    <xf numFmtId="3" fontId="1" fillId="4" borderId="0" xfId="1" applyNumberFormat="1" applyFill="1" applyAlignment="1" applyProtection="1">
      <alignment horizontal="center"/>
    </xf>
    <xf numFmtId="0" fontId="13" fillId="4" borderId="0" xfId="1" applyFont="1" applyFill="1" applyProtection="1"/>
    <xf numFmtId="0" fontId="3" fillId="4" borderId="0" xfId="1" applyFont="1" applyFill="1" applyProtection="1"/>
    <xf numFmtId="0" fontId="4" fillId="4" borderId="0" xfId="1" applyFont="1" applyFill="1" applyProtection="1"/>
    <xf numFmtId="0" fontId="1" fillId="4" borderId="0" xfId="1" applyFill="1" applyBorder="1" applyProtection="1"/>
    <xf numFmtId="14" fontId="9" fillId="4" borderId="8" xfId="2" applyNumberFormat="1" applyFont="1" applyFill="1" applyBorder="1" applyAlignment="1" applyProtection="1">
      <alignment horizontal="center" vertical="center"/>
    </xf>
    <xf numFmtId="3" fontId="4" fillId="4" borderId="0" xfId="1" applyNumberFormat="1" applyFont="1" applyFill="1" applyProtection="1"/>
    <xf numFmtId="0" fontId="2" fillId="4" borderId="0" xfId="1" applyFont="1" applyFill="1" applyProtection="1"/>
    <xf numFmtId="0" fontId="16" fillId="0" borderId="0" xfId="1" applyFont="1" applyBorder="1" applyAlignment="1" applyProtection="1">
      <alignment horizontal="left" wrapText="1"/>
    </xf>
    <xf numFmtId="3" fontId="12" fillId="4" borderId="33" xfId="2" applyNumberFormat="1" applyFont="1" applyFill="1" applyBorder="1" applyAlignment="1" applyProtection="1">
      <alignment horizontal="center" vertical="center" wrapText="1"/>
    </xf>
    <xf numFmtId="3" fontId="12" fillId="4" borderId="34" xfId="2" quotePrefix="1" applyNumberFormat="1" applyFont="1" applyFill="1" applyBorder="1" applyAlignment="1" applyProtection="1">
      <alignment horizontal="center" vertical="center" wrapText="1"/>
    </xf>
    <xf numFmtId="3" fontId="12" fillId="4" borderId="35" xfId="2" quotePrefix="1" applyNumberFormat="1" applyFont="1" applyFill="1" applyBorder="1" applyAlignment="1" applyProtection="1">
      <alignment horizontal="center" vertical="center" wrapText="1"/>
    </xf>
    <xf numFmtId="3" fontId="19" fillId="4" borderId="0" xfId="2" applyNumberFormat="1" applyFont="1" applyFill="1" applyBorder="1" applyAlignment="1" applyProtection="1">
      <alignment horizontal="center" vertical="center" wrapText="1"/>
    </xf>
    <xf numFmtId="0" fontId="8" fillId="5" borderId="36" xfId="1" applyFont="1" applyFill="1" applyBorder="1" applyAlignment="1" applyProtection="1">
      <alignment horizontal="center"/>
    </xf>
    <xf numFmtId="0" fontId="8" fillId="5" borderId="37" xfId="1" applyFont="1" applyFill="1" applyBorder="1" applyAlignment="1" applyProtection="1">
      <alignment horizontal="center"/>
    </xf>
    <xf numFmtId="0" fontId="8" fillId="5" borderId="38" xfId="1" applyFont="1" applyFill="1" applyBorder="1" applyAlignment="1" applyProtection="1">
      <alignment horizontal="center"/>
    </xf>
    <xf numFmtId="0" fontId="2" fillId="5" borderId="21" xfId="1" applyFont="1" applyFill="1" applyBorder="1" applyAlignment="1" applyProtection="1">
      <alignment horizontal="center"/>
    </xf>
    <xf numFmtId="0" fontId="2" fillId="5" borderId="20" xfId="1" applyFont="1" applyFill="1" applyBorder="1" applyAlignment="1" applyProtection="1">
      <alignment horizontal="center"/>
    </xf>
    <xf numFmtId="0" fontId="2" fillId="5" borderId="39" xfId="1" applyFont="1" applyFill="1" applyBorder="1" applyAlignment="1" applyProtection="1">
      <alignment horizontal="center"/>
    </xf>
    <xf numFmtId="3" fontId="2" fillId="5" borderId="21" xfId="1" applyNumberFormat="1" applyFont="1" applyFill="1" applyBorder="1" applyAlignment="1" applyProtection="1">
      <alignment horizontal="center" vertical="center"/>
    </xf>
    <xf numFmtId="3" fontId="2" fillId="5" borderId="20" xfId="1" applyNumberFormat="1" applyFont="1" applyFill="1" applyBorder="1" applyAlignment="1" applyProtection="1">
      <alignment horizontal="center" vertical="center"/>
    </xf>
    <xf numFmtId="3" fontId="2" fillId="5" borderId="39" xfId="1" applyNumberFormat="1" applyFont="1" applyFill="1" applyBorder="1" applyAlignment="1" applyProtection="1">
      <alignment horizontal="center" vertical="center"/>
    </xf>
    <xf numFmtId="3" fontId="8" fillId="5" borderId="34" xfId="1" applyNumberFormat="1" applyFont="1" applyFill="1" applyBorder="1" applyAlignment="1" applyProtection="1">
      <alignment horizontal="left" vertical="center"/>
    </xf>
    <xf numFmtId="3" fontId="8" fillId="5" borderId="33" xfId="1" applyNumberFormat="1" applyFont="1" applyFill="1" applyBorder="1" applyAlignment="1" applyProtection="1">
      <alignment horizontal="left" vertical="center"/>
    </xf>
    <xf numFmtId="0" fontId="1" fillId="0" borderId="0" xfId="1"/>
    <xf numFmtId="3" fontId="15" fillId="2" borderId="1" xfId="2" applyNumberFormat="1" applyFont="1" applyFill="1" applyBorder="1" applyAlignment="1" applyProtection="1">
      <alignment horizontal="center" vertical="center"/>
    </xf>
    <xf numFmtId="3" fontId="10" fillId="2" borderId="1" xfId="2" applyNumberFormat="1" applyFont="1" applyFill="1" applyBorder="1" applyAlignment="1" applyProtection="1">
      <alignment horizontal="center" vertical="center"/>
    </xf>
    <xf numFmtId="3" fontId="10" fillId="2" borderId="2" xfId="2" applyNumberFormat="1" applyFont="1" applyFill="1" applyBorder="1" applyAlignment="1" applyProtection="1">
      <alignment horizontal="center" vertical="center"/>
    </xf>
    <xf numFmtId="3" fontId="14" fillId="4" borderId="4" xfId="2" applyNumberFormat="1" applyFont="1" applyFill="1" applyBorder="1" applyAlignment="1" applyProtection="1">
      <alignment horizontal="center" vertical="center"/>
    </xf>
    <xf numFmtId="3" fontId="14" fillId="4" borderId="4" xfId="2" quotePrefix="1" applyNumberFormat="1" applyFont="1" applyFill="1" applyBorder="1" applyAlignment="1" applyProtection="1">
      <alignment horizontal="center" vertical="center" wrapText="1"/>
    </xf>
    <xf numFmtId="3" fontId="14" fillId="4" borderId="4" xfId="2" quotePrefix="1" applyNumberFormat="1" applyFont="1" applyFill="1" applyBorder="1" applyAlignment="1" applyProtection="1">
      <alignment horizontal="center" vertical="center"/>
    </xf>
    <xf numFmtId="3" fontId="11" fillId="4" borderId="0" xfId="2" applyNumberFormat="1" applyFont="1" applyFill="1" applyBorder="1" applyAlignment="1" applyProtection="1">
      <alignment vertical="center"/>
    </xf>
    <xf numFmtId="3" fontId="4" fillId="4" borderId="7" xfId="1" applyNumberFormat="1" applyFont="1" applyFill="1" applyBorder="1" applyAlignment="1" applyProtection="1">
      <alignment horizontal="left" vertical="center" indent="1"/>
    </xf>
    <xf numFmtId="3" fontId="9" fillId="4" borderId="7" xfId="2" applyNumberFormat="1" applyFont="1" applyFill="1" applyBorder="1" applyAlignment="1" applyProtection="1">
      <alignment vertical="center"/>
    </xf>
    <xf numFmtId="3" fontId="9" fillId="2" borderId="11" xfId="2" applyNumberFormat="1" applyFont="1" applyFill="1" applyBorder="1" applyAlignment="1" applyProtection="1">
      <alignment vertical="center"/>
    </xf>
    <xf numFmtId="3" fontId="9" fillId="2" borderId="12" xfId="2" applyNumberFormat="1" applyFont="1" applyFill="1" applyBorder="1" applyAlignment="1" applyProtection="1">
      <alignment vertical="center"/>
    </xf>
    <xf numFmtId="3" fontId="2" fillId="4" borderId="15" xfId="1" applyNumberFormat="1" applyFont="1" applyFill="1" applyBorder="1" applyAlignment="1" applyProtection="1">
      <alignment horizontal="center" vertical="center"/>
      <protection locked="0"/>
    </xf>
    <xf numFmtId="3" fontId="4" fillId="4" borderId="15" xfId="1" applyNumberFormat="1" applyFont="1" applyFill="1" applyBorder="1" applyAlignment="1" applyProtection="1">
      <alignment horizontal="center" vertical="center"/>
      <protection locked="0"/>
    </xf>
    <xf numFmtId="3" fontId="2" fillId="4" borderId="16" xfId="1" applyNumberFormat="1" applyFont="1" applyFill="1" applyBorder="1" applyAlignment="1" applyProtection="1">
      <alignment horizontal="center" vertical="center"/>
      <protection locked="0"/>
    </xf>
    <xf numFmtId="3" fontId="3" fillId="4" borderId="0" xfId="1" applyNumberFormat="1" applyFont="1" applyFill="1" applyBorder="1" applyAlignment="1" applyProtection="1">
      <alignment horizontal="center"/>
    </xf>
    <xf numFmtId="3" fontId="10" fillId="4" borderId="0" xfId="2" quotePrefix="1" applyNumberFormat="1" applyFont="1" applyFill="1" applyBorder="1" applyAlignment="1" applyProtection="1">
      <alignment horizontal="center" vertical="center"/>
    </xf>
    <xf numFmtId="3" fontId="9" fillId="4" borderId="0" xfId="2" applyNumberFormat="1" applyFont="1" applyFill="1" applyBorder="1" applyAlignment="1" applyProtection="1">
      <alignment horizontal="left" vertical="center"/>
    </xf>
    <xf numFmtId="3" fontId="9" fillId="4" borderId="0" xfId="2" applyNumberFormat="1" applyFont="1" applyFill="1" applyBorder="1" applyAlignment="1" applyProtection="1">
      <alignment horizontal="right" vertical="center"/>
    </xf>
    <xf numFmtId="3" fontId="2" fillId="4" borderId="19" xfId="1" applyNumberFormat="1" applyFont="1" applyFill="1" applyBorder="1" applyAlignment="1" applyProtection="1">
      <alignment horizontal="center" vertical="center" wrapText="1"/>
    </xf>
    <xf numFmtId="0" fontId="1" fillId="4" borderId="0" xfId="1" applyFill="1" applyProtection="1"/>
    <xf numFmtId="3" fontId="1" fillId="4" borderId="0" xfId="1" applyNumberFormat="1" applyFill="1" applyAlignment="1" applyProtection="1">
      <alignment horizontal="center"/>
    </xf>
    <xf numFmtId="3" fontId="4" fillId="4" borderId="15" xfId="1" applyNumberFormat="1" applyFont="1" applyFill="1" applyBorder="1" applyAlignment="1" applyProtection="1">
      <alignment horizontal="center"/>
      <protection locked="0"/>
    </xf>
    <xf numFmtId="0" fontId="13" fillId="4" borderId="0" xfId="1" applyFont="1" applyFill="1" applyProtection="1"/>
    <xf numFmtId="0" fontId="3" fillId="4" borderId="0" xfId="1" applyFont="1" applyFill="1" applyProtection="1"/>
    <xf numFmtId="3" fontId="11" fillId="4" borderId="5" xfId="2" applyNumberFormat="1" applyFont="1" applyFill="1" applyBorder="1" applyAlignment="1" applyProtection="1">
      <alignment horizontal="center" vertical="center"/>
    </xf>
    <xf numFmtId="3" fontId="10" fillId="4" borderId="0" xfId="2" quotePrefix="1" applyNumberFormat="1" applyFont="1" applyFill="1" applyBorder="1" applyAlignment="1" applyProtection="1">
      <alignment horizontal="left" vertical="center"/>
    </xf>
    <xf numFmtId="0" fontId="4" fillId="4" borderId="0" xfId="1" applyFont="1" applyFill="1" applyProtection="1"/>
    <xf numFmtId="0" fontId="1" fillId="4" borderId="0" xfId="1" applyFill="1" applyBorder="1" applyProtection="1"/>
    <xf numFmtId="3" fontId="1" fillId="4" borderId="0" xfId="1" applyNumberFormat="1" applyFill="1" applyBorder="1" applyAlignment="1" applyProtection="1">
      <alignment horizontal="center"/>
    </xf>
    <xf numFmtId="3" fontId="3" fillId="4" borderId="0" xfId="1" applyNumberFormat="1" applyFont="1" applyFill="1" applyBorder="1" applyProtection="1"/>
    <xf numFmtId="3" fontId="7" fillId="4" borderId="0" xfId="1" applyNumberFormat="1" applyFont="1" applyFill="1" applyBorder="1" applyProtection="1"/>
    <xf numFmtId="3" fontId="1" fillId="4" borderId="0" xfId="1" applyNumberFormat="1" applyFill="1" applyBorder="1" applyProtection="1"/>
    <xf numFmtId="14" fontId="9" fillId="4" borderId="28" xfId="2" applyNumberFormat="1" applyFont="1" applyFill="1" applyBorder="1" applyAlignment="1" applyProtection="1">
      <alignment horizontal="center" vertical="center"/>
    </xf>
    <xf numFmtId="3" fontId="2" fillId="3" borderId="24" xfId="1" applyNumberFormat="1" applyFont="1" applyFill="1" applyBorder="1" applyAlignment="1" applyProtection="1">
      <alignment horizontal="center" vertical="center"/>
      <protection locked="0"/>
    </xf>
    <xf numFmtId="3" fontId="2" fillId="3" borderId="16" xfId="1" applyNumberFormat="1" applyFont="1" applyFill="1" applyBorder="1" applyAlignment="1" applyProtection="1">
      <alignment horizontal="center" vertical="center"/>
      <protection locked="0"/>
    </xf>
    <xf numFmtId="3" fontId="2" fillId="3" borderId="29" xfId="1" applyNumberFormat="1" applyFont="1" applyFill="1" applyBorder="1" applyAlignment="1" applyProtection="1">
      <alignment horizontal="center" vertical="center"/>
      <protection locked="0"/>
    </xf>
    <xf numFmtId="3" fontId="4" fillId="4" borderId="0" xfId="1" applyNumberFormat="1" applyFont="1" applyFill="1" applyAlignment="1" applyProtection="1">
      <alignment horizontal="center"/>
    </xf>
    <xf numFmtId="3" fontId="8" fillId="5" borderId="35" xfId="1" applyNumberFormat="1" applyFont="1" applyFill="1" applyBorder="1" applyAlignment="1" applyProtection="1">
      <alignment horizontal="left" vertical="center"/>
    </xf>
    <xf numFmtId="3" fontId="19" fillId="4" borderId="0" xfId="2" applyNumberFormat="1" applyFont="1" applyFill="1" applyBorder="1" applyAlignment="1" applyProtection="1">
      <alignment horizontal="center" vertical="center"/>
    </xf>
    <xf numFmtId="0" fontId="1" fillId="0" borderId="0" xfId="1"/>
    <xf numFmtId="3" fontId="11" fillId="4" borderId="0" xfId="2" applyNumberFormat="1" applyFont="1" applyFill="1" applyBorder="1" applyAlignment="1" applyProtection="1">
      <alignment vertical="center"/>
    </xf>
    <xf numFmtId="3" fontId="9" fillId="4" borderId="14" xfId="2" applyNumberFormat="1" applyFont="1" applyFill="1" applyBorder="1" applyAlignment="1" applyProtection="1">
      <alignment vertical="center"/>
    </xf>
    <xf numFmtId="3" fontId="20" fillId="4" borderId="4" xfId="2" applyNumberFormat="1" applyFont="1" applyFill="1" applyBorder="1" applyAlignment="1" applyProtection="1">
      <alignment horizontal="left" vertical="center"/>
    </xf>
    <xf numFmtId="3" fontId="9" fillId="4" borderId="4" xfId="2" applyNumberFormat="1" applyFont="1" applyFill="1" applyBorder="1" applyAlignment="1" applyProtection="1">
      <alignment horizontal="left" vertical="center"/>
    </xf>
    <xf numFmtId="3" fontId="20" fillId="4" borderId="2" xfId="2" applyNumberFormat="1" applyFont="1" applyFill="1" applyBorder="1" applyAlignment="1" applyProtection="1">
      <alignment horizontal="left" vertical="center"/>
    </xf>
    <xf numFmtId="3" fontId="2" fillId="4" borderId="15" xfId="1" applyNumberFormat="1" applyFont="1" applyFill="1" applyBorder="1" applyAlignment="1" applyProtection="1">
      <alignment horizontal="center" vertical="center"/>
      <protection locked="0"/>
    </xf>
    <xf numFmtId="3" fontId="4" fillId="4" borderId="15" xfId="1" applyNumberFormat="1" applyFont="1" applyFill="1" applyBorder="1" applyAlignment="1" applyProtection="1">
      <alignment horizontal="center" vertical="center"/>
      <protection locked="0"/>
    </xf>
    <xf numFmtId="3" fontId="9" fillId="2" borderId="21" xfId="2" applyNumberFormat="1" applyFont="1" applyFill="1" applyBorder="1" applyAlignment="1" applyProtection="1">
      <alignment vertical="center"/>
    </xf>
    <xf numFmtId="3" fontId="10" fillId="4" borderId="0" xfId="2" quotePrefix="1" applyNumberFormat="1" applyFont="1" applyFill="1" applyBorder="1" applyAlignment="1" applyProtection="1">
      <alignment horizontal="center" vertical="center"/>
    </xf>
    <xf numFmtId="3" fontId="9" fillId="4" borderId="0" xfId="2" applyNumberFormat="1" applyFont="1" applyFill="1" applyBorder="1" applyAlignment="1" applyProtection="1">
      <alignment horizontal="left" vertical="center"/>
    </xf>
    <xf numFmtId="3" fontId="9" fillId="4" borderId="0" xfId="2" applyNumberFormat="1" applyFont="1" applyFill="1" applyBorder="1" applyAlignment="1" applyProtection="1">
      <alignment horizontal="right" vertical="center"/>
    </xf>
    <xf numFmtId="3" fontId="2" fillId="4" borderId="19" xfId="1" applyNumberFormat="1" applyFont="1" applyFill="1" applyBorder="1" applyAlignment="1" applyProtection="1">
      <alignment horizontal="center" vertical="center" wrapText="1"/>
    </xf>
    <xf numFmtId="0" fontId="1" fillId="4" borderId="0" xfId="1" applyFill="1" applyProtection="1"/>
    <xf numFmtId="3" fontId="1" fillId="4" borderId="0" xfId="1" applyNumberFormat="1" applyFill="1" applyAlignment="1" applyProtection="1">
      <alignment horizontal="center"/>
    </xf>
    <xf numFmtId="3" fontId="4" fillId="4" borderId="15" xfId="1" applyNumberFormat="1" applyFont="1" applyFill="1" applyBorder="1" applyAlignment="1" applyProtection="1">
      <alignment horizontal="center"/>
      <protection locked="0"/>
    </xf>
    <xf numFmtId="3" fontId="1" fillId="4" borderId="15" xfId="1" applyNumberFormat="1" applyFill="1" applyBorder="1" applyAlignment="1" applyProtection="1">
      <alignment horizontal="center"/>
      <protection locked="0"/>
    </xf>
    <xf numFmtId="3" fontId="1" fillId="4" borderId="29" xfId="1" applyNumberFormat="1" applyFill="1" applyBorder="1" applyAlignment="1" applyProtection="1">
      <alignment horizontal="center"/>
      <protection locked="0"/>
    </xf>
    <xf numFmtId="3" fontId="3" fillId="4" borderId="0" xfId="1" applyNumberFormat="1" applyFont="1" applyFill="1" applyProtection="1"/>
    <xf numFmtId="3" fontId="3" fillId="4" borderId="0" xfId="1" applyNumberFormat="1" applyFont="1" applyFill="1" applyAlignment="1" applyProtection="1">
      <alignment horizontal="center"/>
    </xf>
    <xf numFmtId="0" fontId="3" fillId="4" borderId="0" xfId="1" applyFont="1" applyFill="1" applyProtection="1"/>
    <xf numFmtId="3" fontId="11" fillId="4" borderId="5" xfId="2" applyNumberFormat="1" applyFont="1" applyFill="1" applyBorder="1" applyAlignment="1" applyProtection="1">
      <alignment horizontal="center" vertical="center"/>
    </xf>
    <xf numFmtId="3" fontId="10" fillId="4" borderId="0" xfId="2" quotePrefix="1" applyNumberFormat="1" applyFont="1" applyFill="1" applyBorder="1" applyAlignment="1" applyProtection="1">
      <alignment horizontal="left" vertical="center"/>
    </xf>
    <xf numFmtId="0" fontId="4" fillId="4" borderId="0" xfId="1" applyFont="1" applyFill="1" applyProtection="1"/>
    <xf numFmtId="3" fontId="2" fillId="4" borderId="4" xfId="1" applyNumberFormat="1" applyFont="1" applyFill="1" applyBorder="1" applyAlignment="1" applyProtection="1">
      <alignment vertical="center"/>
    </xf>
    <xf numFmtId="3" fontId="12" fillId="4" borderId="0" xfId="2" quotePrefix="1" applyNumberFormat="1" applyFont="1" applyFill="1" applyBorder="1" applyAlignment="1" applyProtection="1">
      <alignment vertical="center"/>
    </xf>
    <xf numFmtId="0" fontId="13" fillId="4" borderId="0" xfId="1" applyFont="1" applyFill="1" applyBorder="1" applyProtection="1"/>
    <xf numFmtId="14" fontId="9" fillId="4" borderId="28" xfId="2" applyNumberFormat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wrapText="1"/>
    </xf>
    <xf numFmtId="3" fontId="9" fillId="2" borderId="22" xfId="2" applyNumberFormat="1" applyFont="1" applyFill="1" applyBorder="1" applyAlignment="1" applyProtection="1">
      <alignment horizontal="center" vertical="center"/>
      <protection locked="0"/>
    </xf>
    <xf numFmtId="3" fontId="2" fillId="4" borderId="15" xfId="1" applyNumberFormat="1" applyFont="1" applyFill="1" applyBorder="1" applyAlignment="1" applyProtection="1">
      <alignment horizontal="center"/>
      <protection locked="0"/>
    </xf>
    <xf numFmtId="3" fontId="2" fillId="4" borderId="30" xfId="1" applyNumberFormat="1" applyFont="1" applyFill="1" applyBorder="1" applyAlignment="1" applyProtection="1">
      <alignment horizontal="center" vertical="center"/>
    </xf>
    <xf numFmtId="3" fontId="12" fillId="4" borderId="35" xfId="2" applyNumberFormat="1" applyFont="1" applyFill="1" applyBorder="1" applyAlignment="1" applyProtection="1">
      <alignment horizontal="center" vertical="center" wrapText="1"/>
    </xf>
    <xf numFmtId="0" fontId="16" fillId="0" borderId="42" xfId="1" applyFont="1" applyBorder="1" applyAlignment="1" applyProtection="1">
      <alignment horizontal="left" wrapText="1"/>
    </xf>
    <xf numFmtId="3" fontId="8" fillId="5" borderId="20" xfId="1" applyNumberFormat="1" applyFont="1" applyFill="1" applyBorder="1" applyAlignment="1" applyProtection="1">
      <alignment horizontal="left" vertical="center"/>
    </xf>
    <xf numFmtId="3" fontId="8" fillId="5" borderId="17" xfId="1" applyNumberFormat="1" applyFont="1" applyFill="1" applyBorder="1" applyAlignment="1" applyProtection="1">
      <alignment horizontal="left" vertical="center"/>
    </xf>
    <xf numFmtId="0" fontId="1" fillId="0" borderId="0" xfId="1"/>
    <xf numFmtId="3" fontId="6" fillId="3" borderId="3" xfId="1" applyNumberFormat="1" applyFont="1" applyFill="1" applyBorder="1" applyAlignment="1" applyProtection="1">
      <alignment horizontal="center" vertical="center"/>
    </xf>
    <xf numFmtId="3" fontId="6" fillId="3" borderId="1" xfId="1" applyNumberFormat="1" applyFont="1" applyFill="1" applyBorder="1" applyAlignment="1" applyProtection="1">
      <alignment horizontal="center" vertical="center"/>
    </xf>
    <xf numFmtId="3" fontId="11" fillId="4" borderId="4" xfId="2" applyNumberFormat="1" applyFont="1" applyFill="1" applyBorder="1" applyAlignment="1" applyProtection="1">
      <alignment horizontal="center" vertical="center"/>
    </xf>
    <xf numFmtId="3" fontId="3" fillId="4" borderId="4" xfId="1" applyNumberFormat="1" applyFont="1" applyFill="1" applyBorder="1" applyAlignment="1" applyProtection="1">
      <alignment horizontal="center" vertical="center"/>
    </xf>
    <xf numFmtId="3" fontId="3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2" applyNumberFormat="1" applyFont="1" applyFill="1" applyBorder="1" applyAlignment="1" applyProtection="1">
      <alignment horizontal="center" vertical="center"/>
    </xf>
    <xf numFmtId="3" fontId="14" fillId="4" borderId="4" xfId="2" quotePrefix="1" applyNumberFormat="1" applyFont="1" applyFill="1" applyBorder="1" applyAlignment="1" applyProtection="1">
      <alignment horizontal="center" vertical="center" wrapText="1"/>
    </xf>
    <xf numFmtId="3" fontId="14" fillId="4" borderId="4" xfId="2" quotePrefix="1" applyNumberFormat="1" applyFont="1" applyFill="1" applyBorder="1" applyAlignment="1" applyProtection="1">
      <alignment horizontal="center" vertical="center"/>
    </xf>
    <xf numFmtId="3" fontId="14" fillId="4" borderId="4" xfId="2" applyNumberFormat="1" applyFont="1" applyFill="1" applyBorder="1" applyAlignment="1" applyProtection="1">
      <alignment horizontal="center" vertical="center" wrapText="1"/>
    </xf>
    <xf numFmtId="3" fontId="3" fillId="4" borderId="4" xfId="1" quotePrefix="1" applyNumberFormat="1" applyFont="1" applyFill="1" applyBorder="1" applyAlignment="1" applyProtection="1">
      <alignment horizontal="center" vertical="center" wrapText="1"/>
    </xf>
    <xf numFmtId="3" fontId="11" fillId="4" borderId="0" xfId="2" applyNumberFormat="1" applyFont="1" applyFill="1" applyBorder="1" applyAlignment="1" applyProtection="1">
      <alignment vertical="center"/>
    </xf>
    <xf numFmtId="3" fontId="2" fillId="3" borderId="6" xfId="1" applyNumberFormat="1" applyFont="1" applyFill="1" applyBorder="1" applyAlignment="1" applyProtection="1">
      <alignment vertical="center"/>
    </xf>
    <xf numFmtId="3" fontId="9" fillId="4" borderId="7" xfId="2" applyNumberFormat="1" applyFont="1" applyFill="1" applyBorder="1" applyAlignment="1" applyProtection="1">
      <alignment horizontal="left" vertical="center"/>
    </xf>
    <xf numFmtId="3" fontId="2" fillId="4" borderId="8" xfId="1" applyNumberFormat="1" applyFont="1" applyFill="1" applyBorder="1" applyAlignment="1" applyProtection="1">
      <alignment horizontal="center" vertical="center"/>
      <protection locked="0"/>
    </xf>
    <xf numFmtId="3" fontId="4" fillId="4" borderId="7" xfId="1" applyNumberFormat="1" applyFont="1" applyFill="1" applyBorder="1" applyAlignment="1" applyProtection="1">
      <alignment horizontal="left" vertical="center" indent="1"/>
    </xf>
    <xf numFmtId="3" fontId="9" fillId="4" borderId="7" xfId="2" quotePrefix="1" applyNumberFormat="1" applyFont="1" applyFill="1" applyBorder="1" applyAlignment="1" applyProtection="1">
      <alignment horizontal="left" vertical="center"/>
    </xf>
    <xf numFmtId="3" fontId="9" fillId="4" borderId="8" xfId="2" applyNumberFormat="1" applyFont="1" applyFill="1" applyBorder="1" applyAlignment="1" applyProtection="1">
      <alignment horizontal="left" vertical="center"/>
    </xf>
    <xf numFmtId="3" fontId="2" fillId="3" borderId="9" xfId="1" applyNumberFormat="1" applyFont="1" applyFill="1" applyBorder="1" applyAlignment="1" applyProtection="1">
      <alignment vertical="center"/>
    </xf>
    <xf numFmtId="3" fontId="9" fillId="4" borderId="7" xfId="2" quotePrefix="1" applyNumberFormat="1" applyFont="1" applyFill="1" applyBorder="1" applyAlignment="1" applyProtection="1">
      <alignment vertical="center"/>
    </xf>
    <xf numFmtId="3" fontId="2" fillId="4" borderId="10" xfId="1" applyNumberFormat="1" applyFont="1" applyFill="1" applyBorder="1" applyAlignment="1" applyProtection="1">
      <alignment horizontal="center" vertical="center"/>
      <protection locked="0"/>
    </xf>
    <xf numFmtId="3" fontId="2" fillId="3" borderId="11" xfId="1" applyNumberFormat="1" applyFont="1" applyFill="1" applyBorder="1" applyAlignment="1" applyProtection="1">
      <alignment vertical="center"/>
    </xf>
    <xf numFmtId="3" fontId="4" fillId="4" borderId="10" xfId="1" applyNumberFormat="1" applyFont="1" applyFill="1" applyBorder="1" applyAlignment="1" applyProtection="1">
      <alignment horizontal="center" vertical="center"/>
      <protection locked="0"/>
    </xf>
    <xf numFmtId="3" fontId="2" fillId="4" borderId="15" xfId="1" applyNumberFormat="1" applyFont="1" applyFill="1" applyBorder="1" applyAlignment="1" applyProtection="1">
      <alignment horizontal="center" vertical="center"/>
      <protection locked="0"/>
    </xf>
    <xf numFmtId="3" fontId="4" fillId="4" borderId="15" xfId="1" applyNumberFormat="1" applyFont="1" applyFill="1" applyBorder="1" applyAlignment="1" applyProtection="1">
      <alignment horizontal="center" vertical="center"/>
      <protection locked="0"/>
    </xf>
    <xf numFmtId="3" fontId="2" fillId="4" borderId="16" xfId="1" applyNumberFormat="1" applyFont="1" applyFill="1" applyBorder="1" applyAlignment="1" applyProtection="1">
      <alignment horizontal="center" vertical="center"/>
      <protection locked="0"/>
    </xf>
    <xf numFmtId="3" fontId="14" fillId="4" borderId="19" xfId="2" applyNumberFormat="1" applyFont="1" applyFill="1" applyBorder="1" applyAlignment="1" applyProtection="1">
      <alignment horizontal="center" vertical="center"/>
    </xf>
    <xf numFmtId="3" fontId="14" fillId="4" borderId="8" xfId="2" applyNumberFormat="1" applyFont="1" applyFill="1" applyBorder="1" applyAlignment="1" applyProtection="1">
      <alignment horizontal="center" vertical="center"/>
    </xf>
    <xf numFmtId="3" fontId="9" fillId="4" borderId="10" xfId="2" applyNumberFormat="1" applyFont="1" applyFill="1" applyBorder="1" applyAlignment="1" applyProtection="1">
      <alignment vertical="center"/>
    </xf>
    <xf numFmtId="3" fontId="9" fillId="2" borderId="20" xfId="2" applyNumberFormat="1" applyFont="1" applyFill="1" applyBorder="1" applyAlignment="1" applyProtection="1">
      <alignment vertical="center"/>
    </xf>
    <xf numFmtId="3" fontId="9" fillId="4" borderId="17" xfId="2" applyNumberFormat="1" applyFont="1" applyFill="1" applyBorder="1" applyAlignment="1" applyProtection="1">
      <alignment vertical="center"/>
    </xf>
    <xf numFmtId="3" fontId="3" fillId="4" borderId="0" xfId="1" applyNumberFormat="1" applyFont="1" applyFill="1" applyBorder="1" applyAlignment="1" applyProtection="1">
      <alignment horizontal="center"/>
    </xf>
    <xf numFmtId="3" fontId="10" fillId="4" borderId="0" xfId="2" quotePrefix="1" applyNumberFormat="1" applyFont="1" applyFill="1" applyBorder="1" applyAlignment="1" applyProtection="1">
      <alignment horizontal="center" vertical="center"/>
    </xf>
    <xf numFmtId="3" fontId="9" fillId="4" borderId="0" xfId="2" applyNumberFormat="1" applyFont="1" applyFill="1" applyBorder="1" applyAlignment="1" applyProtection="1">
      <alignment horizontal="left" vertical="center"/>
    </xf>
    <xf numFmtId="3" fontId="9" fillId="4" borderId="0" xfId="2" applyNumberFormat="1" applyFont="1" applyFill="1" applyBorder="1" applyAlignment="1" applyProtection="1">
      <alignment horizontal="right" vertical="center"/>
    </xf>
    <xf numFmtId="3" fontId="2" fillId="4" borderId="19" xfId="1" applyNumberFormat="1" applyFont="1" applyFill="1" applyBorder="1" applyAlignment="1" applyProtection="1">
      <alignment horizontal="center" vertical="center" wrapText="1"/>
    </xf>
    <xf numFmtId="0" fontId="18" fillId="4" borderId="13" xfId="1" applyFont="1" applyFill="1" applyBorder="1" applyAlignment="1" applyProtection="1">
      <alignment horizontal="center" vertical="top" wrapText="1"/>
    </xf>
    <xf numFmtId="3" fontId="4" fillId="4" borderId="13" xfId="1" applyNumberFormat="1" applyFont="1" applyFill="1" applyBorder="1" applyAlignment="1" applyProtection="1">
      <alignment vertical="center"/>
    </xf>
    <xf numFmtId="3" fontId="3" fillId="4" borderId="13" xfId="1" applyNumberFormat="1" applyFont="1" applyFill="1" applyBorder="1" applyAlignment="1" applyProtection="1">
      <alignment vertical="center"/>
    </xf>
    <xf numFmtId="3" fontId="6" fillId="3" borderId="26" xfId="1" quotePrefix="1" applyNumberFormat="1" applyFont="1" applyFill="1" applyBorder="1" applyAlignment="1" applyProtection="1">
      <alignment horizontal="center" vertical="center"/>
    </xf>
    <xf numFmtId="3" fontId="2" fillId="3" borderId="27" xfId="1" quotePrefix="1" applyNumberFormat="1" applyFont="1" applyFill="1" applyBorder="1" applyAlignment="1" applyProtection="1">
      <alignment horizontal="left" vertical="center"/>
    </xf>
    <xf numFmtId="0" fontId="1" fillId="4" borderId="0" xfId="1" applyFill="1" applyProtection="1"/>
    <xf numFmtId="3" fontId="1" fillId="4" borderId="0" xfId="1" applyNumberFormat="1" applyFill="1" applyAlignment="1" applyProtection="1">
      <alignment horizontal="center"/>
    </xf>
    <xf numFmtId="0" fontId="13" fillId="4" borderId="0" xfId="1" applyFont="1" applyFill="1" applyProtection="1"/>
    <xf numFmtId="0" fontId="3" fillId="4" borderId="0" xfId="1" applyFont="1" applyFill="1" applyProtection="1"/>
    <xf numFmtId="3" fontId="11" fillId="4" borderId="5" xfId="2" applyNumberFormat="1" applyFont="1" applyFill="1" applyBorder="1" applyAlignment="1" applyProtection="1">
      <alignment horizontal="center" vertical="center"/>
    </xf>
    <xf numFmtId="3" fontId="10" fillId="4" borderId="0" xfId="2" quotePrefix="1" applyNumberFormat="1" applyFont="1" applyFill="1" applyBorder="1" applyAlignment="1" applyProtection="1">
      <alignment horizontal="left" vertical="center"/>
    </xf>
    <xf numFmtId="0" fontId="4" fillId="4" borderId="0" xfId="1" applyFont="1" applyFill="1" applyProtection="1"/>
    <xf numFmtId="0" fontId="1" fillId="4" borderId="0" xfId="1" applyFill="1" applyBorder="1" applyProtection="1"/>
    <xf numFmtId="3" fontId="1" fillId="4" borderId="0" xfId="1" applyNumberFormat="1" applyFill="1" applyBorder="1" applyAlignment="1" applyProtection="1">
      <alignment horizontal="center"/>
    </xf>
    <xf numFmtId="3" fontId="3" fillId="4" borderId="0" xfId="1" applyNumberFormat="1" applyFont="1" applyFill="1" applyBorder="1" applyProtection="1"/>
    <xf numFmtId="3" fontId="7" fillId="4" borderId="0" xfId="1" applyNumberFormat="1" applyFont="1" applyFill="1" applyBorder="1" applyProtection="1"/>
    <xf numFmtId="3" fontId="1" fillId="4" borderId="0" xfId="1" applyNumberFormat="1" applyFill="1" applyBorder="1" applyProtection="1"/>
    <xf numFmtId="3" fontId="2" fillId="4" borderId="10" xfId="1" applyNumberFormat="1" applyFont="1" applyFill="1" applyBorder="1" applyAlignment="1" applyProtection="1">
      <alignment horizontal="left" vertical="center" indent="1"/>
    </xf>
    <xf numFmtId="3" fontId="4" fillId="4" borderId="10" xfId="1" applyNumberFormat="1" applyFont="1" applyFill="1" applyBorder="1" applyAlignment="1" applyProtection="1">
      <alignment horizontal="left" vertical="center" indent="1"/>
    </xf>
    <xf numFmtId="0" fontId="4" fillId="4" borderId="31" xfId="1" applyFont="1" applyFill="1" applyBorder="1" applyProtection="1"/>
    <xf numFmtId="3" fontId="2" fillId="4" borderId="10" xfId="1" applyNumberFormat="1" applyFont="1" applyFill="1" applyBorder="1" applyAlignment="1" applyProtection="1">
      <alignment horizontal="center"/>
      <protection locked="0"/>
    </xf>
    <xf numFmtId="3" fontId="6" fillId="3" borderId="26" xfId="1" quotePrefix="1" applyNumberFormat="1" applyFont="1" applyFill="1" applyBorder="1" applyAlignment="1" applyProtection="1">
      <alignment vertical="center"/>
    </xf>
    <xf numFmtId="3" fontId="2" fillId="3" borderId="32" xfId="1" quotePrefix="1" applyNumberFormat="1" applyFont="1" applyFill="1" applyBorder="1" applyAlignment="1" applyProtection="1">
      <alignment horizontal="left" vertical="center"/>
    </xf>
    <xf numFmtId="14" fontId="9" fillId="4" borderId="28" xfId="2" applyNumberFormat="1" applyFont="1" applyFill="1" applyBorder="1" applyAlignment="1" applyProtection="1">
      <alignment horizontal="center" vertical="center"/>
    </xf>
    <xf numFmtId="3" fontId="9" fillId="2" borderId="18" xfId="2" applyNumberFormat="1" applyFont="1" applyFill="1" applyBorder="1" applyAlignment="1" applyProtection="1">
      <alignment horizontal="center" vertical="center"/>
      <protection locked="0"/>
    </xf>
    <xf numFmtId="3" fontId="2" fillId="4" borderId="18" xfId="1" applyNumberFormat="1" applyFont="1" applyFill="1" applyBorder="1" applyAlignment="1" applyProtection="1">
      <alignment horizontal="center"/>
      <protection locked="0"/>
    </xf>
    <xf numFmtId="3" fontId="2" fillId="3" borderId="16" xfId="1" applyNumberFormat="1" applyFont="1" applyFill="1" applyBorder="1" applyAlignment="1" applyProtection="1">
      <alignment horizontal="center" vertical="center"/>
      <protection locked="0"/>
    </xf>
    <xf numFmtId="3" fontId="2" fillId="3" borderId="29" xfId="1" applyNumberFormat="1" applyFont="1" applyFill="1" applyBorder="1" applyAlignment="1" applyProtection="1">
      <alignment horizontal="center" vertical="center"/>
      <protection locked="0"/>
    </xf>
    <xf numFmtId="3" fontId="2" fillId="4" borderId="25" xfId="1" applyNumberFormat="1" applyFont="1" applyFill="1" applyBorder="1" applyAlignment="1" applyProtection="1">
      <alignment horizontal="center" vertical="center"/>
      <protection locked="0"/>
    </xf>
    <xf numFmtId="3" fontId="2" fillId="3" borderId="23" xfId="1" applyNumberFormat="1" applyFont="1" applyFill="1" applyBorder="1" applyAlignment="1" applyProtection="1">
      <alignment horizontal="center" vertical="center"/>
    </xf>
    <xf numFmtId="3" fontId="8" fillId="5" borderId="40" xfId="1" applyNumberFormat="1" applyFont="1" applyFill="1" applyBorder="1" applyAlignment="1" applyProtection="1">
      <alignment horizontal="left" vertical="center"/>
    </xf>
    <xf numFmtId="0" fontId="16" fillId="0" borderId="41" xfId="1" applyFont="1" applyBorder="1" applyAlignment="1" applyProtection="1">
      <alignment horizontal="left" wrapText="1"/>
    </xf>
    <xf numFmtId="3" fontId="1" fillId="0" borderId="0" xfId="1" applyNumberFormat="1"/>
    <xf numFmtId="0" fontId="16" fillId="0" borderId="34" xfId="1" applyFont="1" applyBorder="1" applyAlignment="1" applyProtection="1">
      <alignment horizontal="left" wrapText="1"/>
    </xf>
    <xf numFmtId="3" fontId="0" fillId="0" borderId="0" xfId="0" applyNumberFormat="1"/>
    <xf numFmtId="3" fontId="2" fillId="4" borderId="15" xfId="1" applyNumberFormat="1" applyFont="1" applyFill="1" applyBorder="1" applyAlignment="1" applyProtection="1">
      <alignment horizontal="center" vertical="center"/>
      <protection locked="0"/>
    </xf>
    <xf numFmtId="3" fontId="4" fillId="4" borderId="15" xfId="1" applyNumberFormat="1" applyFont="1" applyFill="1" applyBorder="1" applyAlignment="1" applyProtection="1">
      <alignment horizontal="center" vertical="center"/>
      <protection locked="0"/>
    </xf>
    <xf numFmtId="3" fontId="2" fillId="4" borderId="16" xfId="1" applyNumberFormat="1" applyFont="1" applyFill="1" applyBorder="1" applyAlignment="1" applyProtection="1">
      <alignment horizontal="center" vertical="center"/>
      <protection locked="0"/>
    </xf>
    <xf numFmtId="3" fontId="2" fillId="3" borderId="24" xfId="1" applyNumberFormat="1" applyFont="1" applyFill="1" applyBorder="1" applyAlignment="1" applyProtection="1">
      <alignment horizontal="center" vertical="center"/>
      <protection locked="0"/>
    </xf>
    <xf numFmtId="3" fontId="2" fillId="3" borderId="23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_CPG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5"/>
  <sheetViews>
    <sheetView topLeftCell="A61" workbookViewId="0">
      <selection activeCell="B85" sqref="B85"/>
    </sheetView>
  </sheetViews>
  <sheetFormatPr baseColWidth="10" defaultRowHeight="15" x14ac:dyDescent="0.25"/>
  <cols>
    <col min="1" max="1" width="29.42578125" bestFit="1" customWidth="1"/>
    <col min="2" max="2" width="68.85546875" bestFit="1" customWidth="1"/>
  </cols>
  <sheetData>
    <row r="1" spans="1:29" x14ac:dyDescent="0.25">
      <c r="A1" s="3"/>
      <c r="B1" s="3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thickBot="1" x14ac:dyDescent="0.3">
      <c r="A2" s="5"/>
      <c r="B2" s="5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8.75" thickBot="1" x14ac:dyDescent="0.3">
      <c r="A3" s="23" t="s">
        <v>0</v>
      </c>
      <c r="B3" s="24"/>
      <c r="C3" s="2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x14ac:dyDescent="0.25">
      <c r="A4" s="5"/>
      <c r="B4" s="5"/>
      <c r="C4" s="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x14ac:dyDescent="0.25">
      <c r="A5" s="3"/>
      <c r="B5" s="2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26" t="s">
        <v>1</v>
      </c>
      <c r="B6" s="26"/>
      <c r="C6" s="2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x14ac:dyDescent="0.25">
      <c r="A7" s="8"/>
      <c r="B7" s="8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0" t="s">
        <v>2</v>
      </c>
      <c r="B8" s="11"/>
      <c r="C8" s="12" t="s">
        <v>3</v>
      </c>
      <c r="D8" s="18"/>
      <c r="E8" s="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thickBot="1" x14ac:dyDescent="0.3">
      <c r="A9" s="18"/>
      <c r="B9" s="11"/>
      <c r="C9" s="19">
        <v>43830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x14ac:dyDescent="0.25">
      <c r="A10" s="27" t="s">
        <v>4</v>
      </c>
      <c r="B10" s="28"/>
      <c r="C10" s="2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30" t="s">
        <v>5</v>
      </c>
      <c r="B11" s="31"/>
      <c r="C11" s="3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15" t="s">
        <v>6</v>
      </c>
      <c r="B12" s="126" t="s">
        <v>7</v>
      </c>
      <c r="C12" s="189">
        <f>C13+C20+C24+C27+C33+C39</f>
        <v>134364564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x14ac:dyDescent="0.25">
      <c r="A13" s="117"/>
      <c r="B13" s="127" t="s">
        <v>8</v>
      </c>
      <c r="C13" s="185">
        <f>C14+C15+C16+C17+C18+C19</f>
        <v>356000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x14ac:dyDescent="0.25">
      <c r="A14" s="118" t="s">
        <v>9</v>
      </c>
      <c r="B14" s="129" t="s">
        <v>10</v>
      </c>
      <c r="C14" s="18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x14ac:dyDescent="0.25">
      <c r="A15" s="118" t="s">
        <v>11</v>
      </c>
      <c r="B15" s="129" t="s">
        <v>12</v>
      </c>
      <c r="C15" s="18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x14ac:dyDescent="0.25">
      <c r="A16" s="118" t="s">
        <v>13</v>
      </c>
      <c r="B16" s="129" t="s">
        <v>14</v>
      </c>
      <c r="C16" s="186">
        <v>3639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25">
      <c r="A17" s="118">
        <v>204</v>
      </c>
      <c r="B17" s="129" t="s">
        <v>15</v>
      </c>
      <c r="C17" s="18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25">
      <c r="A18" s="119" t="s">
        <v>16</v>
      </c>
      <c r="B18" s="129" t="s">
        <v>17</v>
      </c>
      <c r="C18" s="186">
        <v>40202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25">
      <c r="A19" s="119" t="s">
        <v>18</v>
      </c>
      <c r="B19" s="129" t="s">
        <v>19</v>
      </c>
      <c r="C19" s="186">
        <v>312159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x14ac:dyDescent="0.25">
      <c r="A20" s="120"/>
      <c r="B20" s="127" t="s">
        <v>20</v>
      </c>
      <c r="C20" s="185">
        <f>C21+C22+C23</f>
        <v>4371394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x14ac:dyDescent="0.25">
      <c r="A21" s="119" t="s">
        <v>21</v>
      </c>
      <c r="B21" s="129" t="s">
        <v>22</v>
      </c>
      <c r="C21" s="186">
        <v>4064935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33.75" x14ac:dyDescent="0.25">
      <c r="A22" s="124" t="s">
        <v>23</v>
      </c>
      <c r="B22" s="129" t="s">
        <v>24</v>
      </c>
      <c r="C22" s="186">
        <v>306459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x14ac:dyDescent="0.25">
      <c r="A23" s="119">
        <v>23</v>
      </c>
      <c r="B23" s="129" t="s">
        <v>25</v>
      </c>
      <c r="C23" s="18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x14ac:dyDescent="0.25">
      <c r="A24" s="122"/>
      <c r="B24" s="130" t="s">
        <v>26</v>
      </c>
      <c r="C24" s="185">
        <f>C25+C26</f>
        <v>127968162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x14ac:dyDescent="0.25">
      <c r="A25" s="118" t="s">
        <v>27</v>
      </c>
      <c r="B25" s="129" t="s">
        <v>28</v>
      </c>
      <c r="C25" s="186">
        <v>30611079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x14ac:dyDescent="0.25">
      <c r="A26" s="119" t="s">
        <v>29</v>
      </c>
      <c r="B26" s="129" t="s">
        <v>30</v>
      </c>
      <c r="C26" s="186">
        <v>97357083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x14ac:dyDescent="0.25">
      <c r="A27" s="121"/>
      <c r="B27" s="127" t="s">
        <v>31</v>
      </c>
      <c r="C27" s="185">
        <f>C28+C29+C30+C31+C32</f>
        <v>0</v>
      </c>
      <c r="D27" s="17"/>
      <c r="E27" s="20"/>
      <c r="F27" s="20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x14ac:dyDescent="0.25">
      <c r="A28" s="119" t="s">
        <v>32</v>
      </c>
      <c r="B28" s="129" t="s">
        <v>33</v>
      </c>
      <c r="C28" s="186"/>
      <c r="D28" s="17"/>
      <c r="E28" s="20"/>
      <c r="F28" s="20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x14ac:dyDescent="0.25">
      <c r="A29" s="119" t="s">
        <v>34</v>
      </c>
      <c r="B29" s="129" t="s">
        <v>35</v>
      </c>
      <c r="C29" s="186"/>
      <c r="D29" s="17"/>
      <c r="E29" s="20"/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x14ac:dyDescent="0.25">
      <c r="A30" s="119" t="s">
        <v>36</v>
      </c>
      <c r="B30" s="129" t="s">
        <v>37</v>
      </c>
      <c r="C30" s="186"/>
      <c r="D30" s="17"/>
      <c r="E30" s="20"/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x14ac:dyDescent="0.25">
      <c r="A31" s="119"/>
      <c r="B31" s="129" t="s">
        <v>38</v>
      </c>
      <c r="C31" s="186"/>
      <c r="D31" s="17"/>
      <c r="E31" s="20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x14ac:dyDescent="0.25">
      <c r="A32" s="150"/>
      <c r="B32" s="129" t="s">
        <v>39</v>
      </c>
      <c r="C32" s="18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x14ac:dyDescent="0.25">
      <c r="A33" s="121"/>
      <c r="B33" s="127" t="s">
        <v>40</v>
      </c>
      <c r="C33" s="185">
        <f>C34+C35+C36+C37+C38</f>
        <v>1661437</v>
      </c>
      <c r="D33" s="17"/>
      <c r="E33" s="20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25">
      <c r="A34" s="119" t="s">
        <v>41</v>
      </c>
      <c r="B34" s="129" t="s">
        <v>33</v>
      </c>
      <c r="C34" s="186"/>
      <c r="D34" s="17"/>
      <c r="E34" s="20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25">
      <c r="A35" s="119" t="s">
        <v>42</v>
      </c>
      <c r="B35" s="129" t="s">
        <v>43</v>
      </c>
      <c r="C35" s="186">
        <v>1363705</v>
      </c>
      <c r="D35" s="17"/>
      <c r="E35" s="20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25">
      <c r="A36" s="119" t="s">
        <v>44</v>
      </c>
      <c r="B36" s="129" t="s">
        <v>45</v>
      </c>
      <c r="C36" s="186"/>
      <c r="D36" s="17"/>
      <c r="E36" s="20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25">
      <c r="A37" s="119">
        <v>255</v>
      </c>
      <c r="B37" s="129" t="s">
        <v>38</v>
      </c>
      <c r="C37" s="186"/>
      <c r="D37" s="17"/>
      <c r="E37" s="20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25">
      <c r="A38" s="119" t="s">
        <v>46</v>
      </c>
      <c r="B38" s="129" t="s">
        <v>39</v>
      </c>
      <c r="C38" s="186">
        <v>297732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25">
      <c r="A39" s="120">
        <v>474</v>
      </c>
      <c r="B39" s="131" t="s">
        <v>47</v>
      </c>
      <c r="C39" s="187">
        <v>7571</v>
      </c>
      <c r="D39" s="17"/>
      <c r="E39" s="2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25">
      <c r="A40" s="116"/>
      <c r="B40" s="132" t="s">
        <v>48</v>
      </c>
      <c r="C40" s="188">
        <f>C41+C42+C49+C57+C63+C69+C70</f>
        <v>151244766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x14ac:dyDescent="0.25">
      <c r="A41" s="119" t="s">
        <v>49</v>
      </c>
      <c r="B41" s="127" t="s">
        <v>50</v>
      </c>
      <c r="C41" s="13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x14ac:dyDescent="0.25">
      <c r="A42" s="120"/>
      <c r="B42" s="127" t="s">
        <v>51</v>
      </c>
      <c r="C42" s="137">
        <f>C43+C44+C45+C46+C47+C48</f>
        <v>132321832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x14ac:dyDescent="0.25">
      <c r="A43" s="119" t="s">
        <v>52</v>
      </c>
      <c r="B43" s="129" t="s">
        <v>53</v>
      </c>
      <c r="C43" s="138">
        <v>54404740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x14ac:dyDescent="0.25">
      <c r="A44" s="119" t="s">
        <v>54</v>
      </c>
      <c r="B44" s="129" t="s">
        <v>55</v>
      </c>
      <c r="C44" s="13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x14ac:dyDescent="0.25">
      <c r="A45" s="119" t="s">
        <v>56</v>
      </c>
      <c r="B45" s="129" t="s">
        <v>57</v>
      </c>
      <c r="C45" s="138">
        <v>23228313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x14ac:dyDescent="0.25">
      <c r="A46" s="119" t="s">
        <v>58</v>
      </c>
      <c r="B46" s="129" t="s">
        <v>59</v>
      </c>
      <c r="C46" s="138">
        <v>54659741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x14ac:dyDescent="0.25">
      <c r="A47" s="119" t="s">
        <v>60</v>
      </c>
      <c r="B47" s="129" t="s">
        <v>61</v>
      </c>
      <c r="C47" s="13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x14ac:dyDescent="0.25">
      <c r="A48" s="119">
        <v>407</v>
      </c>
      <c r="B48" s="129" t="s">
        <v>62</v>
      </c>
      <c r="C48" s="138">
        <v>29038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5" x14ac:dyDescent="0.25">
      <c r="A49" s="120"/>
      <c r="B49" s="127" t="s">
        <v>63</v>
      </c>
      <c r="C49" s="137">
        <f>SUM(C50:C56)</f>
        <v>15557997</v>
      </c>
    </row>
    <row r="50" spans="1:5" ht="22.5" x14ac:dyDescent="0.25">
      <c r="A50" s="124" t="s">
        <v>64</v>
      </c>
      <c r="B50" s="129" t="s">
        <v>65</v>
      </c>
      <c r="C50" s="138">
        <v>13276831</v>
      </c>
    </row>
    <row r="51" spans="1:5" x14ac:dyDescent="0.25">
      <c r="A51" s="119" t="s">
        <v>66</v>
      </c>
      <c r="B51" s="129" t="s">
        <v>67</v>
      </c>
      <c r="C51" s="138">
        <v>714185</v>
      </c>
    </row>
    <row r="52" spans="1:5" x14ac:dyDescent="0.25">
      <c r="A52" s="119" t="s">
        <v>68</v>
      </c>
      <c r="B52" s="129" t="s">
        <v>69</v>
      </c>
      <c r="C52" s="138">
        <v>180355</v>
      </c>
    </row>
    <row r="53" spans="1:5" x14ac:dyDescent="0.25">
      <c r="A53" s="119" t="s">
        <v>70</v>
      </c>
      <c r="B53" s="129" t="s">
        <v>71</v>
      </c>
      <c r="C53" s="138">
        <v>325</v>
      </c>
    </row>
    <row r="54" spans="1:5" x14ac:dyDescent="0.25">
      <c r="A54" s="119">
        <v>4709</v>
      </c>
      <c r="B54" s="129" t="s">
        <v>72</v>
      </c>
      <c r="C54" s="138">
        <v>575580</v>
      </c>
    </row>
    <row r="55" spans="1:5" x14ac:dyDescent="0.25">
      <c r="A55" s="119" t="s">
        <v>73</v>
      </c>
      <c r="B55" s="129" t="s">
        <v>74</v>
      </c>
      <c r="C55" s="138">
        <v>810721</v>
      </c>
    </row>
    <row r="56" spans="1:5" x14ac:dyDescent="0.25">
      <c r="A56" s="119">
        <v>5580</v>
      </c>
      <c r="B56" s="129" t="s">
        <v>75</v>
      </c>
      <c r="C56" s="138"/>
    </row>
    <row r="57" spans="1:5" x14ac:dyDescent="0.25">
      <c r="A57" s="119"/>
      <c r="B57" s="127" t="s">
        <v>76</v>
      </c>
      <c r="C57" s="137">
        <f>SUM(C58:C62)</f>
        <v>0</v>
      </c>
      <c r="E57" s="184"/>
    </row>
    <row r="58" spans="1:5" x14ac:dyDescent="0.25">
      <c r="A58" s="119" t="s">
        <v>77</v>
      </c>
      <c r="B58" s="129" t="s">
        <v>33</v>
      </c>
      <c r="C58" s="138"/>
    </row>
    <row r="59" spans="1:5" x14ac:dyDescent="0.25">
      <c r="A59" s="119" t="s">
        <v>78</v>
      </c>
      <c r="B59" s="129" t="s">
        <v>79</v>
      </c>
      <c r="C59" s="138"/>
    </row>
    <row r="60" spans="1:5" x14ac:dyDescent="0.25">
      <c r="A60" s="119" t="s">
        <v>80</v>
      </c>
      <c r="B60" s="129" t="s">
        <v>37</v>
      </c>
      <c r="C60" s="138"/>
    </row>
    <row r="61" spans="1:5" x14ac:dyDescent="0.25">
      <c r="A61" s="119"/>
      <c r="B61" s="129" t="s">
        <v>38</v>
      </c>
      <c r="C61" s="138"/>
    </row>
    <row r="62" spans="1:5" x14ac:dyDescent="0.25">
      <c r="A62" s="119" t="s">
        <v>81</v>
      </c>
      <c r="B62" s="129" t="s">
        <v>39</v>
      </c>
      <c r="C62" s="138"/>
    </row>
    <row r="63" spans="1:5" x14ac:dyDescent="0.25">
      <c r="A63" s="121"/>
      <c r="B63" s="127" t="s">
        <v>82</v>
      </c>
      <c r="C63" s="137">
        <f>SUM(C64:C68)</f>
        <v>113152</v>
      </c>
    </row>
    <row r="64" spans="1:5" x14ac:dyDescent="0.25">
      <c r="A64" s="119" t="s">
        <v>83</v>
      </c>
      <c r="B64" s="129" t="s">
        <v>33</v>
      </c>
      <c r="C64" s="138"/>
    </row>
    <row r="65" spans="1:29" x14ac:dyDescent="0.25">
      <c r="A65" s="119" t="s">
        <v>84</v>
      </c>
      <c r="B65" s="129" t="s">
        <v>79</v>
      </c>
      <c r="C65" s="13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x14ac:dyDescent="0.25">
      <c r="A66" s="119" t="s">
        <v>85</v>
      </c>
      <c r="B66" s="129" t="s">
        <v>37</v>
      </c>
      <c r="C66" s="13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x14ac:dyDescent="0.25">
      <c r="A67" s="119" t="s">
        <v>86</v>
      </c>
      <c r="B67" s="129" t="s">
        <v>38</v>
      </c>
      <c r="C67" s="13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x14ac:dyDescent="0.25">
      <c r="A68" s="119" t="s">
        <v>87</v>
      </c>
      <c r="B68" s="129" t="s">
        <v>39</v>
      </c>
      <c r="C68" s="138">
        <v>113152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x14ac:dyDescent="0.25">
      <c r="A69" s="119" t="s">
        <v>88</v>
      </c>
      <c r="B69" s="127" t="s">
        <v>89</v>
      </c>
      <c r="C69" s="13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x14ac:dyDescent="0.25">
      <c r="A70" s="119"/>
      <c r="B70" s="127" t="s">
        <v>90</v>
      </c>
      <c r="C70" s="137">
        <f>SUM(C71:C72)</f>
        <v>3251785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x14ac:dyDescent="0.25">
      <c r="A71" s="119" t="s">
        <v>91</v>
      </c>
      <c r="B71" s="129" t="s">
        <v>92</v>
      </c>
      <c r="C71" s="138">
        <v>3251785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x14ac:dyDescent="0.25">
      <c r="A72" s="119">
        <v>576</v>
      </c>
      <c r="B72" s="129" t="s">
        <v>93</v>
      </c>
      <c r="C72" s="13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ht="15.75" thickBot="1" x14ac:dyDescent="0.3">
      <c r="A73" s="171"/>
      <c r="B73" s="172" t="s">
        <v>94</v>
      </c>
      <c r="C73" s="177">
        <f>C12+C40</f>
        <v>285609330</v>
      </c>
      <c r="D73" s="17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ht="15.75" customHeight="1" thickBot="1" x14ac:dyDescent="0.3">
      <c r="A74" s="183"/>
      <c r="B74" s="183"/>
      <c r="C74" s="18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5.75" x14ac:dyDescent="0.25">
      <c r="A75" s="27" t="s">
        <v>4</v>
      </c>
      <c r="B75" s="28"/>
      <c r="C75" s="2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33" t="s">
        <v>95</v>
      </c>
      <c r="B76" s="34"/>
      <c r="C76" s="3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x14ac:dyDescent="0.25">
      <c r="A77" s="115"/>
      <c r="B77" s="126" t="s">
        <v>96</v>
      </c>
      <c r="C77" s="179">
        <f>C78+C88+C92</f>
        <v>233092341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x14ac:dyDescent="0.25">
      <c r="A78" s="151"/>
      <c r="B78" s="133" t="s">
        <v>97</v>
      </c>
      <c r="C78" s="178">
        <f>C79+C80+C81+C82+C83+C84+C85+C86+C87</f>
        <v>202796810</v>
      </c>
      <c r="D78" s="17"/>
      <c r="E78" s="20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x14ac:dyDescent="0.25">
      <c r="A79" s="120" t="s">
        <v>98</v>
      </c>
      <c r="B79" s="127" t="s">
        <v>99</v>
      </c>
      <c r="C79" s="137">
        <v>45640000</v>
      </c>
      <c r="D79" s="17"/>
      <c r="E79" s="20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x14ac:dyDescent="0.25">
      <c r="A80" s="120">
        <v>110</v>
      </c>
      <c r="B80" s="127" t="s">
        <v>100</v>
      </c>
      <c r="C80" s="13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x14ac:dyDescent="0.25">
      <c r="A81" s="120" t="s">
        <v>101</v>
      </c>
      <c r="B81" s="127" t="s">
        <v>102</v>
      </c>
      <c r="C81" s="137">
        <v>140061482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x14ac:dyDescent="0.25">
      <c r="A82" s="120" t="s">
        <v>103</v>
      </c>
      <c r="B82" s="127" t="s">
        <v>104</v>
      </c>
      <c r="C82" s="13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x14ac:dyDescent="0.25">
      <c r="A83" s="120" t="s">
        <v>105</v>
      </c>
      <c r="B83" s="127" t="s">
        <v>106</v>
      </c>
      <c r="C83" s="13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x14ac:dyDescent="0.25">
      <c r="A84" s="120">
        <v>118</v>
      </c>
      <c r="B84" s="127" t="s">
        <v>107</v>
      </c>
      <c r="C84" s="137">
        <v>15495222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x14ac:dyDescent="0.25">
      <c r="A85" s="120">
        <v>129</v>
      </c>
      <c r="B85" s="127" t="s">
        <v>108</v>
      </c>
      <c r="C85" s="137">
        <v>1600106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x14ac:dyDescent="0.25">
      <c r="A86" s="122" t="s">
        <v>109</v>
      </c>
      <c r="B86" s="127" t="s">
        <v>110</v>
      </c>
      <c r="C86" s="13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x14ac:dyDescent="0.25">
      <c r="A87" s="120">
        <v>111</v>
      </c>
      <c r="B87" s="127" t="s">
        <v>111</v>
      </c>
      <c r="C87" s="13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x14ac:dyDescent="0.25">
      <c r="A88" s="120" t="s">
        <v>112</v>
      </c>
      <c r="B88" s="133" t="s">
        <v>113</v>
      </c>
      <c r="C88" s="137">
        <f>SUM(C89:C91)</f>
        <v>0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x14ac:dyDescent="0.25">
      <c r="A89" s="119">
        <v>133</v>
      </c>
      <c r="B89" s="129" t="s">
        <v>114</v>
      </c>
      <c r="C89" s="13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x14ac:dyDescent="0.25">
      <c r="A90" s="119">
        <v>1340</v>
      </c>
      <c r="B90" s="129" t="s">
        <v>115</v>
      </c>
      <c r="C90" s="13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x14ac:dyDescent="0.25">
      <c r="A91" s="119">
        <v>137</v>
      </c>
      <c r="B91" s="129" t="s">
        <v>116</v>
      </c>
      <c r="C91" s="13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x14ac:dyDescent="0.25">
      <c r="A92" s="120" t="s">
        <v>117</v>
      </c>
      <c r="B92" s="133" t="s">
        <v>118</v>
      </c>
      <c r="C92" s="139">
        <v>30295531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x14ac:dyDescent="0.25">
      <c r="A93" s="116"/>
      <c r="B93" s="135" t="s">
        <v>119</v>
      </c>
      <c r="C93" s="176">
        <f>C94+C99+C105+C106+C107</f>
        <v>36214049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x14ac:dyDescent="0.25">
      <c r="A94" s="120"/>
      <c r="B94" s="127" t="s">
        <v>120</v>
      </c>
      <c r="C94" s="137">
        <f>SUM(C95:C98)</f>
        <v>9980199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x14ac:dyDescent="0.25">
      <c r="A95" s="120">
        <v>140</v>
      </c>
      <c r="B95" s="129" t="s">
        <v>121</v>
      </c>
      <c r="C95" s="13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x14ac:dyDescent="0.25">
      <c r="A96" s="120">
        <v>145</v>
      </c>
      <c r="B96" s="129" t="s">
        <v>122</v>
      </c>
      <c r="C96" s="13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x14ac:dyDescent="0.25">
      <c r="A97" s="120">
        <v>146</v>
      </c>
      <c r="B97" s="129" t="s">
        <v>123</v>
      </c>
      <c r="C97" s="13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x14ac:dyDescent="0.25">
      <c r="A98" s="120" t="s">
        <v>124</v>
      </c>
      <c r="B98" s="129" t="s">
        <v>125</v>
      </c>
      <c r="C98" s="138">
        <v>9980199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x14ac:dyDescent="0.25">
      <c r="A99" s="120"/>
      <c r="B99" s="127" t="s">
        <v>126</v>
      </c>
      <c r="C99" s="137">
        <f>SUM(C100:C104)</f>
        <v>22510424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x14ac:dyDescent="0.25">
      <c r="A100" s="120" t="s">
        <v>127</v>
      </c>
      <c r="B100" s="129" t="s">
        <v>128</v>
      </c>
      <c r="C100" s="13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x14ac:dyDescent="0.25">
      <c r="A101" s="120" t="s">
        <v>129</v>
      </c>
      <c r="B101" s="129" t="s">
        <v>130</v>
      </c>
      <c r="C101" s="138">
        <v>16744472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x14ac:dyDescent="0.25">
      <c r="A102" s="120" t="s">
        <v>131</v>
      </c>
      <c r="B102" s="129" t="s">
        <v>132</v>
      </c>
      <c r="C102" s="13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x14ac:dyDescent="0.25">
      <c r="A103" s="120">
        <v>176</v>
      </c>
      <c r="B103" s="129" t="s">
        <v>38</v>
      </c>
      <c r="C103" s="13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ht="22.5" x14ac:dyDescent="0.25">
      <c r="A104" s="123" t="s">
        <v>133</v>
      </c>
      <c r="B104" s="129" t="s">
        <v>134</v>
      </c>
      <c r="C104" s="138">
        <v>5765952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ht="22.5" x14ac:dyDescent="0.25">
      <c r="A105" s="123" t="s">
        <v>135</v>
      </c>
      <c r="B105" s="127" t="s">
        <v>136</v>
      </c>
      <c r="C105" s="137">
        <v>3635104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x14ac:dyDescent="0.25">
      <c r="A106" s="120">
        <v>479</v>
      </c>
      <c r="B106" s="127" t="s">
        <v>137</v>
      </c>
      <c r="C106" s="137">
        <v>88322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x14ac:dyDescent="0.25">
      <c r="A107" s="120">
        <v>181</v>
      </c>
      <c r="B107" s="127" t="s">
        <v>138</v>
      </c>
      <c r="C107" s="139"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x14ac:dyDescent="0.25">
      <c r="A108" s="116"/>
      <c r="B108" s="135" t="s">
        <v>139</v>
      </c>
      <c r="C108" s="176">
        <f>C109+C110+C114+C120+C121+C129</f>
        <v>16302940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x14ac:dyDescent="0.25">
      <c r="A109" s="122" t="s">
        <v>140</v>
      </c>
      <c r="B109" s="130" t="s">
        <v>141</v>
      </c>
      <c r="C109" s="13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x14ac:dyDescent="0.25">
      <c r="A110" s="120"/>
      <c r="B110" s="130" t="s">
        <v>142</v>
      </c>
      <c r="C110" s="137">
        <f>SUM(C111:C113)</f>
        <v>5542276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x14ac:dyDescent="0.25">
      <c r="A111" s="122" t="s">
        <v>143</v>
      </c>
      <c r="B111" s="129" t="s">
        <v>144</v>
      </c>
      <c r="C111" s="13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x14ac:dyDescent="0.25">
      <c r="A112" s="122" t="s">
        <v>145</v>
      </c>
      <c r="B112" s="129" t="s">
        <v>146</v>
      </c>
      <c r="C112" s="13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3" x14ac:dyDescent="0.25">
      <c r="A113" s="120" t="s">
        <v>147</v>
      </c>
      <c r="B113" s="129" t="s">
        <v>148</v>
      </c>
      <c r="C113" s="138">
        <v>5542276</v>
      </c>
    </row>
    <row r="114" spans="1:3" x14ac:dyDescent="0.25">
      <c r="A114" s="120"/>
      <c r="B114" s="127" t="s">
        <v>149</v>
      </c>
      <c r="C114" s="137">
        <f>SUM(C115:C119)</f>
        <v>3532941</v>
      </c>
    </row>
    <row r="115" spans="1:3" x14ac:dyDescent="0.25">
      <c r="A115" s="120" t="s">
        <v>150</v>
      </c>
      <c r="B115" s="129" t="s">
        <v>128</v>
      </c>
      <c r="C115" s="138"/>
    </row>
    <row r="116" spans="1:3" x14ac:dyDescent="0.25">
      <c r="A116" s="120" t="s">
        <v>151</v>
      </c>
      <c r="B116" s="129" t="s">
        <v>130</v>
      </c>
      <c r="C116" s="138">
        <v>1694735</v>
      </c>
    </row>
    <row r="117" spans="1:3" x14ac:dyDescent="0.25">
      <c r="A117" s="120" t="s">
        <v>152</v>
      </c>
      <c r="B117" s="129" t="s">
        <v>132</v>
      </c>
      <c r="C117" s="138"/>
    </row>
    <row r="118" spans="1:3" x14ac:dyDescent="0.25">
      <c r="A118" s="120" t="s">
        <v>153</v>
      </c>
      <c r="B118" s="129" t="s">
        <v>38</v>
      </c>
      <c r="C118" s="138"/>
    </row>
    <row r="119" spans="1:3" ht="45" x14ac:dyDescent="0.25">
      <c r="A119" s="123" t="s">
        <v>154</v>
      </c>
      <c r="B119" s="129" t="s">
        <v>134</v>
      </c>
      <c r="C119" s="138">
        <v>1838206</v>
      </c>
    </row>
    <row r="120" spans="1:3" ht="33.75" x14ac:dyDescent="0.25">
      <c r="A120" s="121" t="s">
        <v>155</v>
      </c>
      <c r="B120" s="127" t="s">
        <v>156</v>
      </c>
      <c r="C120" s="137">
        <v>1962052</v>
      </c>
    </row>
    <row r="121" spans="1:3" x14ac:dyDescent="0.25">
      <c r="A121" s="152"/>
      <c r="B121" s="127" t="s">
        <v>157</v>
      </c>
      <c r="C121" s="137">
        <f>SUM(C122:C128)</f>
        <v>3987513</v>
      </c>
    </row>
    <row r="122" spans="1:3" x14ac:dyDescent="0.25">
      <c r="A122" s="120" t="s">
        <v>158</v>
      </c>
      <c r="B122" s="129" t="s">
        <v>159</v>
      </c>
      <c r="C122" s="138">
        <v>1629214</v>
      </c>
    </row>
    <row r="123" spans="1:3" x14ac:dyDescent="0.25">
      <c r="A123" s="120" t="s">
        <v>160</v>
      </c>
      <c r="B123" s="129" t="s">
        <v>161</v>
      </c>
      <c r="C123" s="138"/>
    </row>
    <row r="124" spans="1:3" x14ac:dyDescent="0.25">
      <c r="A124" s="120">
        <v>41</v>
      </c>
      <c r="B124" s="129" t="s">
        <v>162</v>
      </c>
      <c r="C124" s="138">
        <v>126454</v>
      </c>
    </row>
    <row r="125" spans="1:3" x14ac:dyDescent="0.25">
      <c r="A125" s="120" t="s">
        <v>163</v>
      </c>
      <c r="B125" s="129" t="s">
        <v>164</v>
      </c>
      <c r="C125" s="138">
        <v>8905</v>
      </c>
    </row>
    <row r="126" spans="1:3" x14ac:dyDescent="0.25">
      <c r="A126" s="120">
        <v>4752</v>
      </c>
      <c r="B126" s="129" t="s">
        <v>165</v>
      </c>
      <c r="C126" s="138"/>
    </row>
    <row r="127" spans="1:3" x14ac:dyDescent="0.25">
      <c r="A127" s="120" t="s">
        <v>166</v>
      </c>
      <c r="B127" s="129" t="s">
        <v>167</v>
      </c>
      <c r="C127" s="138">
        <v>474206</v>
      </c>
    </row>
    <row r="128" spans="1:3" x14ac:dyDescent="0.25">
      <c r="A128" s="120">
        <v>438</v>
      </c>
      <c r="B128" s="129" t="s">
        <v>168</v>
      </c>
      <c r="C128" s="138">
        <v>1748734</v>
      </c>
    </row>
    <row r="129" spans="1:29" x14ac:dyDescent="0.25">
      <c r="A129" s="120" t="s">
        <v>169</v>
      </c>
      <c r="B129" s="127" t="s">
        <v>89</v>
      </c>
      <c r="C129" s="139">
        <v>1278158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ht="15.75" thickBot="1" x14ac:dyDescent="0.3">
      <c r="A130" s="153"/>
      <c r="B130" s="154" t="s">
        <v>170</v>
      </c>
      <c r="C130" s="177">
        <f>C77+C93+C108</f>
        <v>285609330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x14ac:dyDescent="0.25">
      <c r="A131" s="22"/>
      <c r="B131" s="22"/>
      <c r="C131" s="2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x14ac:dyDescent="0.25">
      <c r="A132" s="13"/>
      <c r="B132" s="13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x14ac:dyDescent="0.25">
      <c r="A133" s="13"/>
      <c r="B133" s="13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x14ac:dyDescent="0.25">
      <c r="A134" s="13"/>
      <c r="B134" s="13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x14ac:dyDescent="0.25">
      <c r="A135" s="13"/>
      <c r="B135" s="13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x14ac:dyDescent="0.25">
      <c r="A136" s="13"/>
      <c r="B136" s="13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x14ac:dyDescent="0.25">
      <c r="A137" s="13"/>
      <c r="B137" s="13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x14ac:dyDescent="0.25">
      <c r="A138" s="13"/>
      <c r="B138" s="13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x14ac:dyDescent="0.25">
      <c r="A139" s="13"/>
      <c r="B139" s="13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x14ac:dyDescent="0.25">
      <c r="A140" s="13"/>
      <c r="B140" s="13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3"/>
      <c r="B141" s="13"/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3"/>
      <c r="B142" s="13"/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3"/>
      <c r="B143" s="13"/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3"/>
      <c r="B144" s="13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3" x14ac:dyDescent="0.25">
      <c r="A145" s="13"/>
      <c r="B145" s="13"/>
      <c r="C145" s="14"/>
    </row>
    <row r="146" spans="1:3" x14ac:dyDescent="0.25">
      <c r="A146" s="13"/>
      <c r="B146" s="13"/>
      <c r="C146" s="14"/>
    </row>
    <row r="147" spans="1:3" x14ac:dyDescent="0.25">
      <c r="A147" s="13"/>
      <c r="B147" s="13"/>
      <c r="C147" s="14"/>
    </row>
    <row r="148" spans="1:3" x14ac:dyDescent="0.25">
      <c r="A148" s="13"/>
      <c r="B148" s="13"/>
      <c r="C148" s="14"/>
    </row>
    <row r="149" spans="1:3" x14ac:dyDescent="0.25">
      <c r="A149" s="13"/>
      <c r="B149" s="13"/>
      <c r="C149" s="14"/>
    </row>
    <row r="150" spans="1:3" x14ac:dyDescent="0.25">
      <c r="A150" s="13"/>
      <c r="B150" s="13"/>
      <c r="C150" s="14"/>
    </row>
    <row r="151" spans="1:3" x14ac:dyDescent="0.25">
      <c r="A151" s="13"/>
      <c r="B151" s="13"/>
      <c r="C151" s="14"/>
    </row>
    <row r="152" spans="1:3" x14ac:dyDescent="0.25">
      <c r="A152" s="13"/>
      <c r="B152" s="13"/>
      <c r="C152" s="14"/>
    </row>
    <row r="153" spans="1:3" x14ac:dyDescent="0.25">
      <c r="A153" s="13"/>
      <c r="B153" s="13"/>
      <c r="C153" s="14"/>
    </row>
    <row r="154" spans="1:3" x14ac:dyDescent="0.25">
      <c r="A154" s="13"/>
      <c r="B154" s="13"/>
      <c r="C154" s="14"/>
    </row>
    <row r="155" spans="1:3" x14ac:dyDescent="0.25">
      <c r="A155" s="13"/>
      <c r="B155" s="13"/>
      <c r="C155" s="14"/>
    </row>
    <row r="156" spans="1:3" x14ac:dyDescent="0.25">
      <c r="A156" s="13"/>
      <c r="B156" s="13"/>
      <c r="C156" s="14"/>
    </row>
    <row r="157" spans="1:3" x14ac:dyDescent="0.25">
      <c r="A157" s="13"/>
      <c r="B157" s="13"/>
      <c r="C157" s="14"/>
    </row>
    <row r="158" spans="1:3" x14ac:dyDescent="0.25">
      <c r="A158" s="13"/>
      <c r="B158" s="13"/>
      <c r="C158" s="14"/>
    </row>
    <row r="159" spans="1:3" x14ac:dyDescent="0.25">
      <c r="A159" s="13"/>
      <c r="B159" s="13"/>
      <c r="C159" s="14"/>
    </row>
    <row r="160" spans="1:3" x14ac:dyDescent="0.25">
      <c r="A160" s="13"/>
      <c r="B160" s="13"/>
      <c r="C160" s="14"/>
    </row>
    <row r="161" spans="1:3" x14ac:dyDescent="0.25">
      <c r="A161" s="13"/>
      <c r="B161" s="13"/>
      <c r="C161" s="14"/>
    </row>
    <row r="162" spans="1:3" x14ac:dyDescent="0.25">
      <c r="A162" s="13"/>
      <c r="B162" s="13"/>
      <c r="C162" s="14"/>
    </row>
    <row r="163" spans="1:3" x14ac:dyDescent="0.25">
      <c r="A163" s="13"/>
      <c r="B163" s="13"/>
      <c r="C163" s="14"/>
    </row>
    <row r="164" spans="1:3" x14ac:dyDescent="0.25">
      <c r="A164" s="13"/>
      <c r="B164" s="13"/>
      <c r="C164" s="14"/>
    </row>
    <row r="165" spans="1:3" x14ac:dyDescent="0.25">
      <c r="A165" s="13"/>
      <c r="B165" s="13"/>
      <c r="C165" s="14"/>
    </row>
    <row r="166" spans="1:3" x14ac:dyDescent="0.25">
      <c r="A166" s="13"/>
      <c r="B166" s="13"/>
      <c r="C166" s="14"/>
    </row>
    <row r="167" spans="1:3" x14ac:dyDescent="0.25">
      <c r="A167" s="13"/>
      <c r="B167" s="13"/>
      <c r="C167" s="14"/>
    </row>
    <row r="168" spans="1:3" x14ac:dyDescent="0.25">
      <c r="A168" s="13"/>
      <c r="B168" s="13"/>
      <c r="C168" s="14"/>
    </row>
    <row r="169" spans="1:3" x14ac:dyDescent="0.25">
      <c r="A169" s="13"/>
      <c r="B169" s="13"/>
      <c r="C169" s="14"/>
    </row>
    <row r="170" spans="1:3" x14ac:dyDescent="0.25">
      <c r="A170" s="13"/>
      <c r="B170" s="13"/>
      <c r="C170" s="14"/>
    </row>
    <row r="171" spans="1:3" x14ac:dyDescent="0.25">
      <c r="A171" s="13"/>
      <c r="B171" s="13"/>
      <c r="C171" s="14"/>
    </row>
    <row r="172" spans="1:3" x14ac:dyDescent="0.25">
      <c r="A172" s="13"/>
      <c r="B172" s="13"/>
      <c r="C172" s="14"/>
    </row>
    <row r="173" spans="1:3" x14ac:dyDescent="0.25">
      <c r="A173" s="13"/>
      <c r="B173" s="13"/>
      <c r="C173" s="14"/>
    </row>
    <row r="174" spans="1:3" x14ac:dyDescent="0.25">
      <c r="A174" s="13"/>
      <c r="B174" s="13"/>
      <c r="C174" s="14"/>
    </row>
    <row r="175" spans="1:3" x14ac:dyDescent="0.25">
      <c r="A175" s="13"/>
      <c r="B175" s="13"/>
      <c r="C175" s="14"/>
    </row>
    <row r="176" spans="1:3" x14ac:dyDescent="0.25">
      <c r="A176" s="13"/>
      <c r="B176" s="13"/>
      <c r="C176" s="14"/>
    </row>
    <row r="177" spans="1:3" x14ac:dyDescent="0.25">
      <c r="A177" s="13"/>
      <c r="B177" s="13"/>
      <c r="C177" s="14"/>
    </row>
    <row r="178" spans="1:3" x14ac:dyDescent="0.25">
      <c r="A178" s="13"/>
      <c r="B178" s="13"/>
      <c r="C178" s="14"/>
    </row>
    <row r="179" spans="1:3" x14ac:dyDescent="0.25">
      <c r="A179" s="13"/>
      <c r="B179" s="13"/>
      <c r="C179" s="14"/>
    </row>
    <row r="180" spans="1:3" x14ac:dyDescent="0.25">
      <c r="A180" s="13"/>
      <c r="B180" s="13"/>
      <c r="C180" s="14"/>
    </row>
    <row r="181" spans="1:3" x14ac:dyDescent="0.25">
      <c r="A181" s="13"/>
      <c r="B181" s="13"/>
      <c r="C181" s="14"/>
    </row>
    <row r="182" spans="1:3" x14ac:dyDescent="0.25">
      <c r="A182" s="13"/>
      <c r="B182" s="13"/>
      <c r="C182" s="14"/>
    </row>
    <row r="183" spans="1:3" x14ac:dyDescent="0.25">
      <c r="A183" s="13"/>
      <c r="B183" s="13"/>
      <c r="C183" s="14"/>
    </row>
    <row r="184" spans="1:3" x14ac:dyDescent="0.25">
      <c r="A184" s="13"/>
      <c r="B184" s="13"/>
      <c r="C184" s="14"/>
    </row>
    <row r="185" spans="1:3" x14ac:dyDescent="0.25">
      <c r="A185" s="13"/>
      <c r="B185" s="13"/>
      <c r="C185" s="14"/>
    </row>
    <row r="186" spans="1:3" x14ac:dyDescent="0.25">
      <c r="A186" s="13"/>
      <c r="B186" s="13"/>
      <c r="C186" s="14"/>
    </row>
    <row r="187" spans="1:3" x14ac:dyDescent="0.25">
      <c r="A187" s="13"/>
      <c r="B187" s="13"/>
      <c r="C187" s="14"/>
    </row>
    <row r="188" spans="1:3" x14ac:dyDescent="0.25">
      <c r="A188" s="13"/>
      <c r="B188" s="13"/>
      <c r="C188" s="14"/>
    </row>
    <row r="189" spans="1:3" x14ac:dyDescent="0.25">
      <c r="A189" s="13"/>
      <c r="B189" s="13"/>
      <c r="C189" s="14"/>
    </row>
    <row r="190" spans="1:3" x14ac:dyDescent="0.25">
      <c r="A190" s="13"/>
      <c r="B190" s="13"/>
      <c r="C190" s="14"/>
    </row>
    <row r="191" spans="1:3" x14ac:dyDescent="0.25">
      <c r="A191" s="13"/>
      <c r="B191" s="13"/>
      <c r="C191" s="14"/>
    </row>
    <row r="192" spans="1:3" x14ac:dyDescent="0.25">
      <c r="A192" s="13"/>
      <c r="B192" s="13"/>
      <c r="C192" s="14"/>
    </row>
    <row r="193" spans="1:3" x14ac:dyDescent="0.25">
      <c r="A193" s="13"/>
      <c r="B193" s="13"/>
      <c r="C193" s="14"/>
    </row>
    <row r="194" spans="1:3" x14ac:dyDescent="0.25">
      <c r="A194" s="13"/>
      <c r="B194" s="13"/>
      <c r="C194" s="14"/>
    </row>
    <row r="195" spans="1:3" x14ac:dyDescent="0.25">
      <c r="A195" s="13"/>
      <c r="B195" s="13"/>
      <c r="C195" s="14"/>
    </row>
    <row r="196" spans="1:3" x14ac:dyDescent="0.25">
      <c r="A196" s="13"/>
      <c r="B196" s="13"/>
      <c r="C196" s="14"/>
    </row>
    <row r="197" spans="1:3" x14ac:dyDescent="0.25">
      <c r="A197" s="13"/>
      <c r="B197" s="13"/>
      <c r="C197" s="14"/>
    </row>
    <row r="198" spans="1:3" x14ac:dyDescent="0.25">
      <c r="A198" s="13"/>
      <c r="B198" s="13"/>
      <c r="C198" s="14"/>
    </row>
    <row r="199" spans="1:3" x14ac:dyDescent="0.25">
      <c r="A199" s="13"/>
      <c r="B199" s="13"/>
      <c r="C199" s="14"/>
    </row>
    <row r="200" spans="1:3" x14ac:dyDescent="0.25">
      <c r="A200" s="13"/>
      <c r="B200" s="13"/>
      <c r="C200" s="14"/>
    </row>
    <row r="201" spans="1:3" x14ac:dyDescent="0.25">
      <c r="A201" s="13"/>
      <c r="B201" s="13"/>
      <c r="C201" s="14"/>
    </row>
    <row r="202" spans="1:3" x14ac:dyDescent="0.25">
      <c r="A202" s="13"/>
      <c r="B202" s="13"/>
      <c r="C202" s="14"/>
    </row>
    <row r="203" spans="1:3" x14ac:dyDescent="0.25">
      <c r="A203" s="13"/>
      <c r="B203" s="13"/>
      <c r="C203" s="14"/>
    </row>
    <row r="204" spans="1:3" x14ac:dyDescent="0.25">
      <c r="A204" s="13"/>
      <c r="B204" s="13"/>
      <c r="C204" s="14"/>
    </row>
    <row r="205" spans="1:3" x14ac:dyDescent="0.25">
      <c r="A205" s="13"/>
      <c r="B205" s="13"/>
      <c r="C205" s="14"/>
    </row>
    <row r="206" spans="1:3" x14ac:dyDescent="0.25">
      <c r="A206" s="13"/>
      <c r="B206" s="13"/>
      <c r="C206" s="14"/>
    </row>
    <row r="207" spans="1:3" x14ac:dyDescent="0.25">
      <c r="A207" s="13"/>
      <c r="B207" s="13"/>
      <c r="C207" s="14"/>
    </row>
    <row r="208" spans="1:3" x14ac:dyDescent="0.25">
      <c r="A208" s="13"/>
      <c r="B208" s="13"/>
      <c r="C208" s="14"/>
    </row>
    <row r="209" spans="1:3" x14ac:dyDescent="0.25">
      <c r="A209" s="13"/>
      <c r="B209" s="13"/>
      <c r="C209" s="14"/>
    </row>
    <row r="210" spans="1:3" x14ac:dyDescent="0.25">
      <c r="A210" s="13"/>
      <c r="B210" s="13"/>
      <c r="C210" s="14"/>
    </row>
    <row r="211" spans="1:3" x14ac:dyDescent="0.25">
      <c r="A211" s="13"/>
      <c r="B211" s="13"/>
      <c r="C211" s="14"/>
    </row>
    <row r="212" spans="1:3" x14ac:dyDescent="0.25">
      <c r="A212" s="13"/>
      <c r="B212" s="13"/>
      <c r="C212" s="14"/>
    </row>
    <row r="213" spans="1:3" x14ac:dyDescent="0.25">
      <c r="A213" s="13"/>
      <c r="B213" s="13"/>
      <c r="C213" s="14"/>
    </row>
    <row r="214" spans="1:3" x14ac:dyDescent="0.25">
      <c r="A214" s="13"/>
      <c r="B214" s="13"/>
      <c r="C214" s="14"/>
    </row>
    <row r="215" spans="1:3" x14ac:dyDescent="0.25">
      <c r="A215" s="13"/>
      <c r="B215" s="13"/>
      <c r="C215" s="14"/>
    </row>
    <row r="216" spans="1:3" x14ac:dyDescent="0.25">
      <c r="A216" s="13"/>
      <c r="B216" s="13"/>
      <c r="C216" s="14"/>
    </row>
    <row r="217" spans="1:3" x14ac:dyDescent="0.25">
      <c r="A217" s="13"/>
      <c r="B217" s="13"/>
      <c r="C217" s="14"/>
    </row>
    <row r="218" spans="1:3" x14ac:dyDescent="0.25">
      <c r="A218" s="13"/>
      <c r="B218" s="13"/>
      <c r="C218" s="14"/>
    </row>
    <row r="219" spans="1:3" x14ac:dyDescent="0.25">
      <c r="A219" s="13"/>
      <c r="B219" s="13"/>
      <c r="C219" s="14"/>
    </row>
    <row r="220" spans="1:3" x14ac:dyDescent="0.25">
      <c r="A220" s="13"/>
      <c r="B220" s="13"/>
      <c r="C220" s="14"/>
    </row>
    <row r="221" spans="1:3" x14ac:dyDescent="0.25">
      <c r="A221" s="13"/>
      <c r="B221" s="13"/>
      <c r="C221" s="14"/>
    </row>
    <row r="222" spans="1:3" x14ac:dyDescent="0.25">
      <c r="A222" s="13"/>
      <c r="B222" s="13"/>
      <c r="C222" s="14"/>
    </row>
    <row r="223" spans="1:3" x14ac:dyDescent="0.25">
      <c r="A223" s="13"/>
      <c r="B223" s="13"/>
      <c r="C223" s="14"/>
    </row>
    <row r="224" spans="1:3" x14ac:dyDescent="0.25">
      <c r="A224" s="13"/>
      <c r="B224" s="13"/>
      <c r="C224" s="14"/>
    </row>
    <row r="225" spans="1:3" x14ac:dyDescent="0.25">
      <c r="A225" s="13"/>
      <c r="B225" s="13"/>
      <c r="C225" s="14"/>
    </row>
    <row r="226" spans="1:3" x14ac:dyDescent="0.25">
      <c r="A226" s="13"/>
      <c r="B226" s="13"/>
      <c r="C226" s="14"/>
    </row>
    <row r="227" spans="1:3" x14ac:dyDescent="0.25">
      <c r="A227" s="13"/>
      <c r="B227" s="13"/>
      <c r="C227" s="14"/>
    </row>
    <row r="228" spans="1:3" x14ac:dyDescent="0.25">
      <c r="A228" s="13"/>
      <c r="B228" s="13"/>
      <c r="C228" s="14"/>
    </row>
    <row r="229" spans="1:3" x14ac:dyDescent="0.25">
      <c r="A229" s="13"/>
      <c r="B229" s="13"/>
      <c r="C229" s="14"/>
    </row>
    <row r="230" spans="1:3" x14ac:dyDescent="0.25">
      <c r="A230" s="13"/>
      <c r="B230" s="13"/>
      <c r="C230" s="14"/>
    </row>
    <row r="231" spans="1:3" x14ac:dyDescent="0.25">
      <c r="A231" s="13"/>
      <c r="B231" s="13"/>
      <c r="C231" s="14"/>
    </row>
    <row r="232" spans="1:3" x14ac:dyDescent="0.25">
      <c r="A232" s="13"/>
      <c r="B232" s="13"/>
      <c r="C232" s="14"/>
    </row>
    <row r="233" spans="1:3" x14ac:dyDescent="0.25">
      <c r="A233" s="13"/>
      <c r="B233" s="13"/>
      <c r="C233" s="14"/>
    </row>
    <row r="234" spans="1:3" x14ac:dyDescent="0.25">
      <c r="A234" s="13"/>
      <c r="B234" s="13"/>
      <c r="C234" s="14"/>
    </row>
    <row r="235" spans="1:3" x14ac:dyDescent="0.25">
      <c r="A235" s="13"/>
      <c r="B235" s="13"/>
      <c r="C235" s="14"/>
    </row>
    <row r="236" spans="1:3" x14ac:dyDescent="0.25">
      <c r="A236" s="13"/>
      <c r="B236" s="13"/>
      <c r="C236" s="14"/>
    </row>
    <row r="237" spans="1:3" x14ac:dyDescent="0.25">
      <c r="A237" s="13"/>
      <c r="B237" s="13"/>
      <c r="C237" s="14"/>
    </row>
    <row r="238" spans="1:3" x14ac:dyDescent="0.25">
      <c r="A238" s="13"/>
      <c r="B238" s="13"/>
      <c r="C238" s="14"/>
    </row>
    <row r="239" spans="1:3" x14ac:dyDescent="0.25">
      <c r="A239" s="13"/>
      <c r="B239" s="13"/>
      <c r="C239" s="14"/>
    </row>
    <row r="240" spans="1:3" x14ac:dyDescent="0.25">
      <c r="A240" s="13"/>
      <c r="B240" s="13"/>
      <c r="C240" s="14"/>
    </row>
    <row r="241" spans="1:3" x14ac:dyDescent="0.25">
      <c r="A241" s="13"/>
      <c r="B241" s="13"/>
      <c r="C241" s="14"/>
    </row>
    <row r="242" spans="1:3" x14ac:dyDescent="0.25">
      <c r="A242" s="13"/>
      <c r="B242" s="13"/>
      <c r="C242" s="14"/>
    </row>
    <row r="243" spans="1:3" x14ac:dyDescent="0.25">
      <c r="A243" s="13"/>
      <c r="B243" s="13"/>
      <c r="C243" s="14"/>
    </row>
    <row r="244" spans="1:3" x14ac:dyDescent="0.25">
      <c r="A244" s="13"/>
      <c r="B244" s="13"/>
      <c r="C244" s="14"/>
    </row>
    <row r="245" spans="1:3" x14ac:dyDescent="0.25">
      <c r="A245" s="13"/>
      <c r="B245" s="13"/>
      <c r="C245" s="14"/>
    </row>
    <row r="246" spans="1:3" x14ac:dyDescent="0.25">
      <c r="A246" s="13"/>
      <c r="B246" s="13"/>
      <c r="C246" s="14"/>
    </row>
    <row r="247" spans="1:3" x14ac:dyDescent="0.25">
      <c r="A247" s="13"/>
      <c r="B247" s="13"/>
      <c r="C247" s="14"/>
    </row>
    <row r="248" spans="1:3" x14ac:dyDescent="0.25">
      <c r="A248" s="13"/>
      <c r="B248" s="13"/>
      <c r="C248" s="14"/>
    </row>
    <row r="249" spans="1:3" x14ac:dyDescent="0.25">
      <c r="A249" s="13"/>
      <c r="B249" s="13"/>
      <c r="C249" s="14"/>
    </row>
    <row r="250" spans="1:3" x14ac:dyDescent="0.25">
      <c r="A250" s="13"/>
      <c r="B250" s="13"/>
      <c r="C250" s="14"/>
    </row>
    <row r="251" spans="1:3" x14ac:dyDescent="0.25">
      <c r="A251" s="13"/>
      <c r="B251" s="13"/>
      <c r="C251" s="14"/>
    </row>
    <row r="252" spans="1:3" x14ac:dyDescent="0.25">
      <c r="A252" s="13"/>
      <c r="B252" s="13"/>
      <c r="C252" s="14"/>
    </row>
    <row r="253" spans="1:3" x14ac:dyDescent="0.25">
      <c r="A253" s="13"/>
      <c r="B253" s="13"/>
      <c r="C253" s="14"/>
    </row>
    <row r="254" spans="1:3" x14ac:dyDescent="0.25">
      <c r="A254" s="13"/>
      <c r="B254" s="13"/>
      <c r="C254" s="14"/>
    </row>
    <row r="255" spans="1:3" x14ac:dyDescent="0.25">
      <c r="A255" s="13"/>
      <c r="B255" s="13"/>
      <c r="C255" s="14"/>
    </row>
    <row r="256" spans="1:3" x14ac:dyDescent="0.25">
      <c r="A256" s="13"/>
      <c r="B256" s="13"/>
      <c r="C256" s="14"/>
    </row>
    <row r="257" spans="1:3" x14ac:dyDescent="0.25">
      <c r="A257" s="13"/>
      <c r="B257" s="13"/>
      <c r="C257" s="14"/>
    </row>
    <row r="258" spans="1:3" x14ac:dyDescent="0.25">
      <c r="A258" s="13"/>
      <c r="B258" s="13"/>
      <c r="C258" s="14"/>
    </row>
    <row r="259" spans="1:3" x14ac:dyDescent="0.25">
      <c r="A259" s="13"/>
      <c r="B259" s="13"/>
      <c r="C259" s="14"/>
    </row>
    <row r="260" spans="1:3" x14ac:dyDescent="0.25">
      <c r="A260" s="13"/>
      <c r="B260" s="13"/>
      <c r="C260" s="14"/>
    </row>
    <row r="261" spans="1:3" x14ac:dyDescent="0.25">
      <c r="A261" s="13"/>
      <c r="B261" s="13"/>
      <c r="C261" s="14"/>
    </row>
    <row r="262" spans="1:3" x14ac:dyDescent="0.25">
      <c r="A262" s="13"/>
      <c r="B262" s="13"/>
      <c r="C262" s="14"/>
    </row>
    <row r="263" spans="1:3" x14ac:dyDescent="0.25">
      <c r="A263" s="13"/>
      <c r="B263" s="13"/>
      <c r="C263" s="14"/>
    </row>
    <row r="264" spans="1:3" x14ac:dyDescent="0.25">
      <c r="A264" s="13"/>
      <c r="B264" s="13"/>
      <c r="C264" s="14"/>
    </row>
    <row r="265" spans="1:3" x14ac:dyDescent="0.25">
      <c r="A265" s="13"/>
      <c r="B265" s="13"/>
      <c r="C265" s="14"/>
    </row>
    <row r="266" spans="1:3" x14ac:dyDescent="0.25">
      <c r="A266" s="13"/>
      <c r="B266" s="13"/>
      <c r="C266" s="14"/>
    </row>
    <row r="267" spans="1:3" x14ac:dyDescent="0.25">
      <c r="A267" s="13"/>
      <c r="B267" s="13"/>
      <c r="C267" s="14"/>
    </row>
    <row r="268" spans="1:3" x14ac:dyDescent="0.25">
      <c r="A268" s="13"/>
      <c r="B268" s="13"/>
      <c r="C268" s="14"/>
    </row>
    <row r="269" spans="1:3" x14ac:dyDescent="0.25">
      <c r="A269" s="13"/>
      <c r="B269" s="13"/>
      <c r="C269" s="14"/>
    </row>
    <row r="270" spans="1:3" x14ac:dyDescent="0.25">
      <c r="A270" s="13"/>
      <c r="B270" s="13"/>
      <c r="C270" s="14"/>
    </row>
    <row r="271" spans="1:3" x14ac:dyDescent="0.25">
      <c r="A271" s="13"/>
      <c r="B271" s="13"/>
      <c r="C271" s="14"/>
    </row>
    <row r="272" spans="1:3" x14ac:dyDescent="0.25">
      <c r="A272" s="13"/>
      <c r="B272" s="13"/>
      <c r="C272" s="14"/>
    </row>
    <row r="273" spans="1:3" x14ac:dyDescent="0.25">
      <c r="A273" s="13"/>
      <c r="B273" s="13"/>
      <c r="C273" s="14"/>
    </row>
    <row r="274" spans="1:3" x14ac:dyDescent="0.25">
      <c r="A274" s="13"/>
      <c r="B274" s="13"/>
      <c r="C274" s="14"/>
    </row>
    <row r="275" spans="1:3" x14ac:dyDescent="0.25">
      <c r="A275" s="13"/>
      <c r="B275" s="13"/>
      <c r="C275" s="14"/>
    </row>
    <row r="276" spans="1:3" x14ac:dyDescent="0.25">
      <c r="A276" s="13"/>
      <c r="B276" s="13"/>
      <c r="C276" s="14"/>
    </row>
    <row r="277" spans="1:3" x14ac:dyDescent="0.25">
      <c r="A277" s="13"/>
      <c r="B277" s="13"/>
      <c r="C277" s="14"/>
    </row>
    <row r="278" spans="1:3" x14ac:dyDescent="0.25">
      <c r="A278" s="13"/>
      <c r="B278" s="13"/>
      <c r="C278" s="14"/>
    </row>
    <row r="279" spans="1:3" x14ac:dyDescent="0.25">
      <c r="A279" s="13"/>
      <c r="B279" s="13"/>
      <c r="C279" s="14"/>
    </row>
    <row r="280" spans="1:3" x14ac:dyDescent="0.25">
      <c r="A280" s="13"/>
      <c r="B280" s="13"/>
      <c r="C280" s="14"/>
    </row>
    <row r="281" spans="1:3" x14ac:dyDescent="0.25">
      <c r="A281" s="13"/>
      <c r="B281" s="13"/>
      <c r="C281" s="14"/>
    </row>
    <row r="282" spans="1:3" x14ac:dyDescent="0.25">
      <c r="A282" s="13"/>
      <c r="B282" s="13"/>
      <c r="C282" s="14"/>
    </row>
    <row r="283" spans="1:3" x14ac:dyDescent="0.25">
      <c r="A283" s="13"/>
      <c r="B283" s="13"/>
      <c r="C283" s="14"/>
    </row>
    <row r="284" spans="1:3" x14ac:dyDescent="0.25">
      <c r="A284" s="13"/>
      <c r="B284" s="13"/>
      <c r="C284" s="14"/>
    </row>
    <row r="285" spans="1:3" x14ac:dyDescent="0.25">
      <c r="A285" s="13"/>
      <c r="B285" s="13"/>
      <c r="C285" s="14"/>
    </row>
    <row r="286" spans="1:3" x14ac:dyDescent="0.25">
      <c r="A286" s="13"/>
      <c r="B286" s="13"/>
      <c r="C286" s="14"/>
    </row>
    <row r="287" spans="1:3" x14ac:dyDescent="0.25">
      <c r="A287" s="13"/>
      <c r="B287" s="13"/>
      <c r="C287" s="14"/>
    </row>
    <row r="288" spans="1:3" x14ac:dyDescent="0.25">
      <c r="A288" s="13"/>
      <c r="B288" s="13"/>
      <c r="C288" s="14"/>
    </row>
    <row r="289" spans="1:3" x14ac:dyDescent="0.25">
      <c r="A289" s="13"/>
      <c r="B289" s="13"/>
      <c r="C289" s="14"/>
    </row>
    <row r="290" spans="1:3" x14ac:dyDescent="0.25">
      <c r="A290" s="13"/>
      <c r="B290" s="13"/>
      <c r="C290" s="14"/>
    </row>
    <row r="291" spans="1:3" x14ac:dyDescent="0.25">
      <c r="A291" s="13"/>
      <c r="B291" s="13"/>
      <c r="C291" s="14"/>
    </row>
    <row r="292" spans="1:3" x14ac:dyDescent="0.25">
      <c r="A292" s="13"/>
      <c r="B292" s="13"/>
      <c r="C292" s="14"/>
    </row>
    <row r="293" spans="1:3" x14ac:dyDescent="0.25">
      <c r="A293" s="13"/>
      <c r="B293" s="13"/>
      <c r="C293" s="14"/>
    </row>
    <row r="294" spans="1:3" x14ac:dyDescent="0.25">
      <c r="A294" s="13"/>
      <c r="B294" s="13"/>
      <c r="C294" s="14"/>
    </row>
    <row r="295" spans="1:3" x14ac:dyDescent="0.25">
      <c r="A295" s="13"/>
      <c r="B295" s="13"/>
      <c r="C295" s="14"/>
    </row>
  </sheetData>
  <mergeCells count="8">
    <mergeCell ref="A131:C131"/>
    <mergeCell ref="A74:C74"/>
    <mergeCell ref="A3:C3"/>
    <mergeCell ref="A6:C6"/>
    <mergeCell ref="A10:C10"/>
    <mergeCell ref="A11:C11"/>
    <mergeCell ref="A76:C76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topLeftCell="A43" workbookViewId="0">
      <selection activeCell="C30" sqref="C30"/>
    </sheetView>
  </sheetViews>
  <sheetFormatPr baseColWidth="10" defaultRowHeight="15" x14ac:dyDescent="0.25"/>
  <cols>
    <col min="1" max="1" width="33.140625" bestFit="1" customWidth="1"/>
    <col min="2" max="2" width="74.140625" bestFit="1" customWidth="1"/>
  </cols>
  <sheetData>
    <row r="1" spans="1:16" x14ac:dyDescent="0.25">
      <c r="A1" s="66"/>
      <c r="B1" s="66"/>
      <c r="C1" s="6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.75" thickBot="1" x14ac:dyDescent="0.3">
      <c r="A2" s="66"/>
      <c r="B2" s="66"/>
      <c r="C2" s="6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8.75" thickBot="1" x14ac:dyDescent="0.3">
      <c r="A3" s="23" t="s">
        <v>0</v>
      </c>
      <c r="B3" s="24"/>
      <c r="C3" s="25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x14ac:dyDescent="0.25">
      <c r="A4" s="68"/>
      <c r="B4" s="68"/>
      <c r="C4" s="5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x14ac:dyDescent="0.25">
      <c r="A5" s="69"/>
      <c r="B5" s="45"/>
      <c r="C5" s="5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.75" x14ac:dyDescent="0.25">
      <c r="A6" s="26" t="s">
        <v>171</v>
      </c>
      <c r="B6" s="26"/>
      <c r="C6" s="2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25">
      <c r="A7" s="69"/>
      <c r="B7" s="64"/>
      <c r="C7" s="63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x14ac:dyDescent="0.25">
      <c r="A8" s="55" t="s">
        <v>2</v>
      </c>
      <c r="B8" s="64"/>
      <c r="C8" s="57" t="s">
        <v>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5.75" thickBot="1" x14ac:dyDescent="0.3">
      <c r="A9" s="70"/>
      <c r="B9" s="56"/>
      <c r="C9" s="71">
        <v>43830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6.5" thickBot="1" x14ac:dyDescent="0.3">
      <c r="A10" s="37" t="s">
        <v>171</v>
      </c>
      <c r="B10" s="36"/>
      <c r="C10" s="7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x14ac:dyDescent="0.25">
      <c r="A11" s="44"/>
      <c r="B11" s="47" t="s">
        <v>172</v>
      </c>
      <c r="C11" s="50">
        <f>SUM(C12:C13)</f>
        <v>56595794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x14ac:dyDescent="0.25">
      <c r="A12" s="43" t="s">
        <v>173</v>
      </c>
      <c r="B12" s="46" t="s">
        <v>174</v>
      </c>
      <c r="C12" s="51">
        <v>41195234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x14ac:dyDescent="0.25">
      <c r="A13" s="44">
        <v>705</v>
      </c>
      <c r="B13" s="46" t="s">
        <v>175</v>
      </c>
      <c r="C13" s="51">
        <f>14398041+1002519</f>
        <v>15400560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x14ac:dyDescent="0.25">
      <c r="A14" s="42" t="s">
        <v>176</v>
      </c>
      <c r="B14" s="47" t="s">
        <v>177</v>
      </c>
      <c r="C14" s="50">
        <v>3305158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x14ac:dyDescent="0.25">
      <c r="A15" s="42">
        <v>73</v>
      </c>
      <c r="B15" s="47" t="s">
        <v>178</v>
      </c>
      <c r="C15" s="50">
        <v>36367182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x14ac:dyDescent="0.25">
      <c r="A16" s="42"/>
      <c r="B16" s="47" t="s">
        <v>179</v>
      </c>
      <c r="C16" s="50">
        <f>SUM(C17:C20)</f>
        <v>-83968319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25">
      <c r="A17" s="44" t="s">
        <v>180</v>
      </c>
      <c r="B17" s="46" t="s">
        <v>181</v>
      </c>
      <c r="C17" s="51">
        <f>-27709627-1586757</f>
        <v>-29296384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22.5" x14ac:dyDescent="0.25">
      <c r="A18" s="43" t="s">
        <v>182</v>
      </c>
      <c r="B18" s="46" t="s">
        <v>183</v>
      </c>
      <c r="C18" s="5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25">
      <c r="A19" s="44" t="s">
        <v>184</v>
      </c>
      <c r="B19" s="46" t="s">
        <v>185</v>
      </c>
      <c r="C19" s="51">
        <f>-58010035-4044051</f>
        <v>-62054086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x14ac:dyDescent="0.25">
      <c r="A20" s="44" t="s">
        <v>186</v>
      </c>
      <c r="B20" s="46" t="s">
        <v>187</v>
      </c>
      <c r="C20" s="51">
        <v>7382151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x14ac:dyDescent="0.25">
      <c r="A21" s="42"/>
      <c r="B21" s="47" t="s">
        <v>188</v>
      </c>
      <c r="C21" s="50">
        <f>C22+C23</f>
        <v>3097288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x14ac:dyDescent="0.25">
      <c r="A22" s="42">
        <v>75</v>
      </c>
      <c r="B22" s="46" t="s">
        <v>189</v>
      </c>
      <c r="C22" s="51">
        <v>21000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x14ac:dyDescent="0.25">
      <c r="A23" s="42" t="s">
        <v>190</v>
      </c>
      <c r="B23" s="46" t="s">
        <v>191</v>
      </c>
      <c r="C23" s="51">
        <v>3076288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x14ac:dyDescent="0.25">
      <c r="A24" s="42"/>
      <c r="B24" s="47" t="s">
        <v>192</v>
      </c>
      <c r="C24" s="50">
        <f>SUM(C25:C27)</f>
        <v>-5513309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x14ac:dyDescent="0.25">
      <c r="A25" s="44" t="s">
        <v>193</v>
      </c>
      <c r="B25" s="46" t="s">
        <v>194</v>
      </c>
      <c r="C25" s="51">
        <v>-4176386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x14ac:dyDescent="0.25">
      <c r="A26" s="42" t="s">
        <v>195</v>
      </c>
      <c r="B26" s="46" t="s">
        <v>196</v>
      </c>
      <c r="C26" s="51">
        <v>-1336923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x14ac:dyDescent="0.25">
      <c r="A27" s="42" t="s">
        <v>197</v>
      </c>
      <c r="B27" s="46" t="s">
        <v>198</v>
      </c>
      <c r="C27" s="5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x14ac:dyDescent="0.25">
      <c r="A28" s="42"/>
      <c r="B28" s="47" t="s">
        <v>199</v>
      </c>
      <c r="C28" s="50">
        <f>SUM(C29:C32)</f>
        <v>-4652154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ht="22.5" x14ac:dyDescent="0.25">
      <c r="A29" s="43" t="s">
        <v>200</v>
      </c>
      <c r="B29" s="46" t="s">
        <v>201</v>
      </c>
      <c r="C29" s="60">
        <f>-3710498-269796-2</f>
        <v>-3980296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x14ac:dyDescent="0.25">
      <c r="A30" s="44" t="s">
        <v>202</v>
      </c>
      <c r="B30" s="46" t="s">
        <v>203</v>
      </c>
      <c r="C30" s="51">
        <v>-97000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x14ac:dyDescent="0.25">
      <c r="A31" s="42" t="s">
        <v>204</v>
      </c>
      <c r="B31" s="46" t="s">
        <v>205</v>
      </c>
      <c r="C31" s="51">
        <v>-574858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x14ac:dyDescent="0.25">
      <c r="A32" s="42" t="s">
        <v>206</v>
      </c>
      <c r="B32" s="46" t="s">
        <v>207</v>
      </c>
      <c r="C32" s="51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x14ac:dyDescent="0.25">
      <c r="A33" s="42"/>
      <c r="B33" s="47" t="s">
        <v>208</v>
      </c>
      <c r="C33" s="50">
        <f>SUM(C34:C36)</f>
        <v>-4512028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x14ac:dyDescent="0.25">
      <c r="A34" s="44" t="s">
        <v>209</v>
      </c>
      <c r="B34" s="46" t="s">
        <v>210</v>
      </c>
      <c r="C34" s="51">
        <f>-78-15064-5000</f>
        <v>-20142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x14ac:dyDescent="0.25">
      <c r="A35" s="44" t="s">
        <v>211</v>
      </c>
      <c r="B35" s="46" t="s">
        <v>212</v>
      </c>
      <c r="C35" s="51">
        <f>-525-1284-12931-8635-144159</f>
        <v>-167534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x14ac:dyDescent="0.25">
      <c r="A36" s="44" t="s">
        <v>213</v>
      </c>
      <c r="B36" s="46" t="s">
        <v>214</v>
      </c>
      <c r="C36" s="51">
        <v>-4324352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x14ac:dyDescent="0.25">
      <c r="A37" s="42">
        <v>746</v>
      </c>
      <c r="B37" s="47" t="s">
        <v>215</v>
      </c>
      <c r="C37" s="50">
        <v>1252812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x14ac:dyDescent="0.25">
      <c r="A38" s="42" t="s">
        <v>216</v>
      </c>
      <c r="B38" s="47" t="s">
        <v>217</v>
      </c>
      <c r="C38" s="50"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x14ac:dyDescent="0.25">
      <c r="A39" s="42"/>
      <c r="B39" s="47" t="s">
        <v>218</v>
      </c>
      <c r="C39" s="50">
        <f>C40+C41</f>
        <v>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x14ac:dyDescent="0.25">
      <c r="A40" s="44" t="s">
        <v>219</v>
      </c>
      <c r="B40" s="46" t="s">
        <v>220</v>
      </c>
      <c r="C40" s="51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5">
      <c r="A41" s="44" t="s">
        <v>221</v>
      </c>
      <c r="B41" s="46" t="s">
        <v>222</v>
      </c>
      <c r="C41" s="51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x14ac:dyDescent="0.25">
      <c r="A42" s="39"/>
      <c r="B42" s="48" t="s">
        <v>223</v>
      </c>
      <c r="C42" s="72">
        <f>C11+C14+C15+C16+C21+C24+C28+C33+C37+C38+C39</f>
        <v>1972424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x14ac:dyDescent="0.25">
      <c r="A43" s="42"/>
      <c r="B43" s="47" t="s">
        <v>224</v>
      </c>
      <c r="C43" s="50">
        <f>C44+C48</f>
        <v>388261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x14ac:dyDescent="0.25">
      <c r="A44" s="44"/>
      <c r="B44" s="46" t="s">
        <v>225</v>
      </c>
      <c r="C44" s="51">
        <f>C45+C46</f>
        <v>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x14ac:dyDescent="0.25">
      <c r="A45" s="44" t="s">
        <v>226</v>
      </c>
      <c r="B45" s="46" t="s">
        <v>227</v>
      </c>
      <c r="C45" s="51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x14ac:dyDescent="0.25">
      <c r="A46" s="44" t="s">
        <v>228</v>
      </c>
      <c r="B46" s="46" t="s">
        <v>229</v>
      </c>
      <c r="C46" s="51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x14ac:dyDescent="0.25">
      <c r="A47" s="44"/>
      <c r="B47" s="46"/>
      <c r="C47" s="51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x14ac:dyDescent="0.25">
      <c r="A48" s="44"/>
      <c r="B48" s="46" t="s">
        <v>230</v>
      </c>
      <c r="C48" s="51">
        <f>C49+C50</f>
        <v>388261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x14ac:dyDescent="0.25">
      <c r="A49" s="44" t="s">
        <v>231</v>
      </c>
      <c r="B49" s="46" t="s">
        <v>232</v>
      </c>
      <c r="C49" s="5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ht="22.5" x14ac:dyDescent="0.25">
      <c r="A50" s="43" t="s">
        <v>233</v>
      </c>
      <c r="B50" s="46" t="s">
        <v>234</v>
      </c>
      <c r="C50" s="51">
        <v>388261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x14ac:dyDescent="0.25">
      <c r="A51" s="42"/>
      <c r="B51" s="47" t="s">
        <v>235</v>
      </c>
      <c r="C51" s="50">
        <f>SUM(C52:C54)</f>
        <v>-760579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ht="33.75" x14ac:dyDescent="0.25">
      <c r="A52" s="43" t="s">
        <v>236</v>
      </c>
      <c r="B52" s="46" t="s">
        <v>237</v>
      </c>
      <c r="C52" s="51">
        <v>-197972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ht="33.75" x14ac:dyDescent="0.25">
      <c r="A53" s="43" t="s">
        <v>238</v>
      </c>
      <c r="B53" s="46" t="s">
        <v>239</v>
      </c>
      <c r="C53" s="51">
        <f>-252561-310046</f>
        <v>-562607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x14ac:dyDescent="0.25">
      <c r="A54" s="44" t="s">
        <v>240</v>
      </c>
      <c r="B54" s="46" t="s">
        <v>241</v>
      </c>
      <c r="C54" s="51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x14ac:dyDescent="0.25">
      <c r="A55" s="42" t="s">
        <v>242</v>
      </c>
      <c r="B55" s="47" t="s">
        <v>243</v>
      </c>
      <c r="C55" s="50">
        <v>0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x14ac:dyDescent="0.25">
      <c r="A56" s="42" t="s">
        <v>244</v>
      </c>
      <c r="B56" s="47" t="s">
        <v>245</v>
      </c>
      <c r="C56" s="50">
        <v>0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ht="33.75" x14ac:dyDescent="0.25">
      <c r="A57" s="43" t="s">
        <v>246</v>
      </c>
      <c r="B57" s="47" t="s">
        <v>247</v>
      </c>
      <c r="C57" s="52">
        <v>0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x14ac:dyDescent="0.25">
      <c r="A58" s="40"/>
      <c r="B58" s="48" t="s">
        <v>248</v>
      </c>
      <c r="C58" s="73">
        <f>C43+C51+C55+C56+C57</f>
        <v>-372318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x14ac:dyDescent="0.25">
      <c r="A59" s="40"/>
      <c r="B59" s="48" t="s">
        <v>249</v>
      </c>
      <c r="C59" s="72">
        <f>C58+C42</f>
        <v>1600106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x14ac:dyDescent="0.25">
      <c r="A60" s="42" t="s">
        <v>250</v>
      </c>
      <c r="B60" s="47" t="s">
        <v>251</v>
      </c>
      <c r="C60" s="52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ht="15.75" thickBot="1" x14ac:dyDescent="0.3">
      <c r="A61" s="41"/>
      <c r="B61" s="49" t="s">
        <v>252</v>
      </c>
      <c r="C61" s="74">
        <f>C59+C60</f>
        <v>1600106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x14ac:dyDescent="0.25">
      <c r="A62" s="22"/>
      <c r="B62" s="22"/>
      <c r="C62" s="22" t="e">
        <v>#REF!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x14ac:dyDescent="0.25">
      <c r="A63" s="65"/>
      <c r="B63" s="65"/>
      <c r="C63" s="7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x14ac:dyDescent="0.25">
      <c r="A64" s="65"/>
      <c r="B64" s="65"/>
      <c r="C64" s="7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3:3" x14ac:dyDescent="0.25">
      <c r="C65" s="75"/>
    </row>
    <row r="66" spans="3:3" x14ac:dyDescent="0.25">
      <c r="C66" s="75"/>
    </row>
    <row r="67" spans="3:3" x14ac:dyDescent="0.25">
      <c r="C67" s="75"/>
    </row>
    <row r="68" spans="3:3" x14ac:dyDescent="0.25">
      <c r="C68" s="75"/>
    </row>
    <row r="69" spans="3:3" x14ac:dyDescent="0.25">
      <c r="C69" s="75"/>
    </row>
    <row r="70" spans="3:3" x14ac:dyDescent="0.25">
      <c r="C70" s="75"/>
    </row>
    <row r="71" spans="3:3" x14ac:dyDescent="0.25">
      <c r="C71" s="75"/>
    </row>
    <row r="72" spans="3:3" x14ac:dyDescent="0.25">
      <c r="C72" s="75"/>
    </row>
    <row r="73" spans="3:3" x14ac:dyDescent="0.25">
      <c r="C73" s="75"/>
    </row>
    <row r="74" spans="3:3" x14ac:dyDescent="0.25">
      <c r="C74" s="59"/>
    </row>
    <row r="75" spans="3:3" x14ac:dyDescent="0.25">
      <c r="C75" s="59"/>
    </row>
    <row r="76" spans="3:3" x14ac:dyDescent="0.25">
      <c r="C76" s="59"/>
    </row>
    <row r="77" spans="3:3" x14ac:dyDescent="0.25">
      <c r="C77" s="59"/>
    </row>
    <row r="78" spans="3:3" x14ac:dyDescent="0.25">
      <c r="C78" s="59"/>
    </row>
    <row r="79" spans="3:3" x14ac:dyDescent="0.25">
      <c r="C79" s="59"/>
    </row>
    <row r="80" spans="3:3" x14ac:dyDescent="0.25">
      <c r="C80" s="59"/>
    </row>
    <row r="81" spans="3:3" x14ac:dyDescent="0.25">
      <c r="C81" s="59"/>
    </row>
    <row r="82" spans="3:3" x14ac:dyDescent="0.25">
      <c r="C82" s="59"/>
    </row>
    <row r="83" spans="3:3" x14ac:dyDescent="0.25">
      <c r="C83" s="59"/>
    </row>
    <row r="84" spans="3:3" x14ac:dyDescent="0.25">
      <c r="C84" s="59"/>
    </row>
    <row r="85" spans="3:3" x14ac:dyDescent="0.25">
      <c r="C85" s="59"/>
    </row>
    <row r="86" spans="3:3" x14ac:dyDescent="0.25">
      <c r="C86" s="59"/>
    </row>
    <row r="87" spans="3:3" x14ac:dyDescent="0.25">
      <c r="C87" s="59"/>
    </row>
    <row r="88" spans="3:3" x14ac:dyDescent="0.25">
      <c r="C88" s="59"/>
    </row>
    <row r="89" spans="3:3" x14ac:dyDescent="0.25">
      <c r="C89" s="59"/>
    </row>
    <row r="90" spans="3:3" x14ac:dyDescent="0.25">
      <c r="C90" s="59"/>
    </row>
    <row r="91" spans="3:3" x14ac:dyDescent="0.25">
      <c r="C91" s="59"/>
    </row>
    <row r="92" spans="3:3" x14ac:dyDescent="0.25">
      <c r="C92" s="59"/>
    </row>
    <row r="93" spans="3:3" x14ac:dyDescent="0.25">
      <c r="C93" s="59"/>
    </row>
    <row r="94" spans="3:3" x14ac:dyDescent="0.25">
      <c r="C94" s="59"/>
    </row>
    <row r="95" spans="3:3" x14ac:dyDescent="0.25">
      <c r="C95" s="59"/>
    </row>
    <row r="96" spans="3:3" x14ac:dyDescent="0.25">
      <c r="C96" s="59"/>
    </row>
    <row r="97" spans="3:3" x14ac:dyDescent="0.25">
      <c r="C97" s="59"/>
    </row>
    <row r="98" spans="3:3" x14ac:dyDescent="0.25">
      <c r="C98" s="59"/>
    </row>
    <row r="99" spans="3:3" x14ac:dyDescent="0.25">
      <c r="C99" s="59"/>
    </row>
    <row r="100" spans="3:3" x14ac:dyDescent="0.25">
      <c r="C100" s="59"/>
    </row>
    <row r="101" spans="3:3" x14ac:dyDescent="0.25">
      <c r="C101" s="59"/>
    </row>
    <row r="102" spans="3:3" x14ac:dyDescent="0.25">
      <c r="C102" s="59"/>
    </row>
    <row r="103" spans="3:3" x14ac:dyDescent="0.25">
      <c r="C103" s="59"/>
    </row>
    <row r="104" spans="3:3" x14ac:dyDescent="0.25">
      <c r="C104" s="59"/>
    </row>
    <row r="105" spans="3:3" x14ac:dyDescent="0.25">
      <c r="C105" s="59"/>
    </row>
    <row r="106" spans="3:3" x14ac:dyDescent="0.25">
      <c r="C106" s="59"/>
    </row>
    <row r="107" spans="3:3" x14ac:dyDescent="0.25">
      <c r="C107" s="59"/>
    </row>
    <row r="108" spans="3:3" x14ac:dyDescent="0.25">
      <c r="C108" s="59"/>
    </row>
    <row r="109" spans="3:3" x14ac:dyDescent="0.25">
      <c r="C109" s="59"/>
    </row>
    <row r="110" spans="3:3" x14ac:dyDescent="0.25">
      <c r="C110" s="59"/>
    </row>
    <row r="111" spans="3:3" x14ac:dyDescent="0.25">
      <c r="C111" s="59"/>
    </row>
    <row r="112" spans="3:3" x14ac:dyDescent="0.25">
      <c r="C112" s="59"/>
    </row>
    <row r="113" spans="3:3" x14ac:dyDescent="0.25">
      <c r="C113" s="59"/>
    </row>
    <row r="114" spans="3:3" x14ac:dyDescent="0.25">
      <c r="C114" s="59"/>
    </row>
    <row r="115" spans="3:3" x14ac:dyDescent="0.25">
      <c r="C115" s="59"/>
    </row>
    <row r="116" spans="3:3" x14ac:dyDescent="0.25">
      <c r="C116" s="59"/>
    </row>
    <row r="117" spans="3:3" x14ac:dyDescent="0.25">
      <c r="C117" s="59"/>
    </row>
    <row r="118" spans="3:3" x14ac:dyDescent="0.25">
      <c r="C118" s="59"/>
    </row>
    <row r="119" spans="3:3" x14ac:dyDescent="0.25">
      <c r="C119" s="59"/>
    </row>
    <row r="120" spans="3:3" x14ac:dyDescent="0.25">
      <c r="C120" s="59"/>
    </row>
    <row r="121" spans="3:3" x14ac:dyDescent="0.25">
      <c r="C121" s="59"/>
    </row>
    <row r="122" spans="3:3" x14ac:dyDescent="0.25">
      <c r="C122" s="59"/>
    </row>
    <row r="123" spans="3:3" x14ac:dyDescent="0.25">
      <c r="C123" s="59"/>
    </row>
    <row r="124" spans="3:3" x14ac:dyDescent="0.25">
      <c r="C124" s="59"/>
    </row>
    <row r="125" spans="3:3" x14ac:dyDescent="0.25">
      <c r="C125" s="59"/>
    </row>
    <row r="126" spans="3:3" x14ac:dyDescent="0.25">
      <c r="C126" s="59"/>
    </row>
    <row r="127" spans="3:3" x14ac:dyDescent="0.25">
      <c r="C127" s="59"/>
    </row>
    <row r="128" spans="3:3" x14ac:dyDescent="0.25">
      <c r="C128" s="59"/>
    </row>
    <row r="129" spans="3:3" x14ac:dyDescent="0.25">
      <c r="C129" s="59"/>
    </row>
    <row r="130" spans="3:3" x14ac:dyDescent="0.25">
      <c r="C130" s="59"/>
    </row>
    <row r="131" spans="3:3" x14ac:dyDescent="0.25">
      <c r="C131" s="59"/>
    </row>
    <row r="132" spans="3:3" x14ac:dyDescent="0.25">
      <c r="C132" s="59"/>
    </row>
    <row r="133" spans="3:3" x14ac:dyDescent="0.25">
      <c r="C133" s="59"/>
    </row>
    <row r="134" spans="3:3" x14ac:dyDescent="0.25">
      <c r="C134" s="59"/>
    </row>
    <row r="135" spans="3:3" x14ac:dyDescent="0.25">
      <c r="C135" s="59"/>
    </row>
    <row r="136" spans="3:3" x14ac:dyDescent="0.25">
      <c r="C136" s="59"/>
    </row>
    <row r="137" spans="3:3" x14ac:dyDescent="0.25">
      <c r="C137" s="59"/>
    </row>
    <row r="138" spans="3:3" x14ac:dyDescent="0.25">
      <c r="C138" s="59"/>
    </row>
    <row r="139" spans="3:3" x14ac:dyDescent="0.25">
      <c r="C139" s="59"/>
    </row>
    <row r="140" spans="3:3" x14ac:dyDescent="0.25">
      <c r="C140" s="59"/>
    </row>
    <row r="141" spans="3:3" x14ac:dyDescent="0.25">
      <c r="C141" s="59"/>
    </row>
    <row r="142" spans="3:3" x14ac:dyDescent="0.25">
      <c r="C142" s="59"/>
    </row>
    <row r="143" spans="3:3" x14ac:dyDescent="0.25">
      <c r="C143" s="59"/>
    </row>
    <row r="144" spans="3:3" x14ac:dyDescent="0.25">
      <c r="C144" s="59"/>
    </row>
    <row r="145" spans="3:3" x14ac:dyDescent="0.25">
      <c r="C145" s="59"/>
    </row>
    <row r="146" spans="3:3" x14ac:dyDescent="0.25">
      <c r="C146" s="59"/>
    </row>
    <row r="147" spans="3:3" x14ac:dyDescent="0.25">
      <c r="C147" s="59"/>
    </row>
    <row r="148" spans="3:3" x14ac:dyDescent="0.25">
      <c r="C148" s="59"/>
    </row>
    <row r="149" spans="3:3" x14ac:dyDescent="0.25">
      <c r="C149" s="59"/>
    </row>
    <row r="150" spans="3:3" x14ac:dyDescent="0.25">
      <c r="C150" s="59"/>
    </row>
    <row r="151" spans="3:3" x14ac:dyDescent="0.25">
      <c r="C151" s="59"/>
    </row>
    <row r="152" spans="3:3" x14ac:dyDescent="0.25">
      <c r="C152" s="59"/>
    </row>
  </sheetData>
  <mergeCells count="4">
    <mergeCell ref="A10:C10"/>
    <mergeCell ref="A3:C3"/>
    <mergeCell ref="A6:C6"/>
    <mergeCell ref="A62:C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opLeftCell="A55" workbookViewId="0">
      <selection activeCell="C82" sqref="C82"/>
    </sheetView>
  </sheetViews>
  <sheetFormatPr baseColWidth="10" defaultRowHeight="15" x14ac:dyDescent="0.25"/>
  <cols>
    <col min="1" max="1" width="80" bestFit="1" customWidth="1"/>
  </cols>
  <sheetData>
    <row r="1" spans="1:15" x14ac:dyDescent="0.25">
      <c r="A1" s="91"/>
      <c r="B1" s="9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.75" thickBot="1" x14ac:dyDescent="0.3">
      <c r="A2" s="91"/>
      <c r="B2" s="92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8.75" thickBot="1" x14ac:dyDescent="0.3">
      <c r="A3" s="23" t="s">
        <v>0</v>
      </c>
      <c r="B3" s="110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96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x14ac:dyDescent="0.25">
      <c r="A5" s="79"/>
      <c r="B5" s="8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5.75" x14ac:dyDescent="0.25">
      <c r="A6" s="77" t="s">
        <v>253</v>
      </c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x14ac:dyDescent="0.25">
      <c r="A7" s="88" t="s">
        <v>2</v>
      </c>
      <c r="B7" s="99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x14ac:dyDescent="0.25">
      <c r="A8" s="100"/>
      <c r="B8" s="90" t="s">
        <v>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5.75" thickBot="1" x14ac:dyDescent="0.3">
      <c r="A9" s="89"/>
      <c r="B9" s="105">
        <v>43830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6.5" thickBot="1" x14ac:dyDescent="0.3">
      <c r="A10" s="37" t="s">
        <v>253</v>
      </c>
      <c r="B10" s="76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x14ac:dyDescent="0.25">
      <c r="A11" s="80" t="s">
        <v>254</v>
      </c>
      <c r="B11" s="10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x14ac:dyDescent="0.25">
      <c r="A12" s="102" t="s">
        <v>255</v>
      </c>
      <c r="B12" s="84">
        <v>1600106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x14ac:dyDescent="0.25">
      <c r="A13" s="102" t="s">
        <v>256</v>
      </c>
      <c r="B13" s="84">
        <f>SUM(B14:B24)</f>
        <v>-3521092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x14ac:dyDescent="0.25">
      <c r="A14" s="81" t="s">
        <v>257</v>
      </c>
      <c r="B14" s="85">
        <v>4512027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x14ac:dyDescent="0.25">
      <c r="A15" s="81" t="s">
        <v>258</v>
      </c>
      <c r="B15" s="85">
        <v>-6832151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x14ac:dyDescent="0.25">
      <c r="A16" s="81" t="s">
        <v>259</v>
      </c>
      <c r="B16" s="85">
        <v>524858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x14ac:dyDescent="0.25">
      <c r="A17" s="81" t="s">
        <v>260</v>
      </c>
      <c r="B17" s="85">
        <v>-1252812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x14ac:dyDescent="0.25">
      <c r="A18" s="81" t="s">
        <v>261</v>
      </c>
      <c r="B18" s="8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1" t="s">
        <v>262</v>
      </c>
      <c r="B19" s="85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x14ac:dyDescent="0.25">
      <c r="A20" s="81" t="s">
        <v>263</v>
      </c>
      <c r="B20" s="85">
        <v>-388261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5" x14ac:dyDescent="0.25">
      <c r="A21" s="81" t="s">
        <v>264</v>
      </c>
      <c r="B21" s="85">
        <v>760579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15" x14ac:dyDescent="0.25">
      <c r="A22" s="81" t="s">
        <v>265</v>
      </c>
      <c r="B22" s="85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x14ac:dyDescent="0.25">
      <c r="A23" s="81" t="s">
        <v>266</v>
      </c>
      <c r="B23" s="85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x14ac:dyDescent="0.25">
      <c r="A24" s="81" t="s">
        <v>267</v>
      </c>
      <c r="B24" s="85">
        <v>-845332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5" x14ac:dyDescent="0.25">
      <c r="A25" s="102" t="s">
        <v>268</v>
      </c>
      <c r="B25" s="84">
        <f>SUM(B26:B31)</f>
        <v>-491271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15" x14ac:dyDescent="0.25">
      <c r="A26" s="81" t="s">
        <v>269</v>
      </c>
      <c r="B26" s="85">
        <v>13000854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1:15" x14ac:dyDescent="0.25">
      <c r="A27" s="81" t="s">
        <v>270</v>
      </c>
      <c r="B27" s="85">
        <v>11772590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1:15" x14ac:dyDescent="0.25">
      <c r="A28" s="81" t="s">
        <v>271</v>
      </c>
      <c r="B28" s="85">
        <v>500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x14ac:dyDescent="0.25">
      <c r="A29" s="81" t="s">
        <v>272</v>
      </c>
      <c r="B29" s="93">
        <v>-11876106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x14ac:dyDescent="0.25">
      <c r="A30" s="81" t="s">
        <v>273</v>
      </c>
      <c r="B30" s="85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1:15" x14ac:dyDescent="0.25">
      <c r="A31" s="81" t="s">
        <v>274</v>
      </c>
      <c r="B31" s="85">
        <v>-13389109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x14ac:dyDescent="0.25">
      <c r="A32" s="102" t="s">
        <v>275</v>
      </c>
      <c r="B32" s="84">
        <f>SUM(B33:B37)</f>
        <v>-53978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x14ac:dyDescent="0.25">
      <c r="A33" s="81" t="s">
        <v>276</v>
      </c>
      <c r="B33" s="85">
        <v>-924291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25">
      <c r="A34" s="81" t="s">
        <v>277</v>
      </c>
      <c r="B34" s="85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 x14ac:dyDescent="0.25">
      <c r="A35" s="81" t="s">
        <v>278</v>
      </c>
      <c r="B35" s="85">
        <v>388261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x14ac:dyDescent="0.25">
      <c r="A36" s="81" t="s">
        <v>279</v>
      </c>
      <c r="B36" s="85">
        <v>482052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x14ac:dyDescent="0.25">
      <c r="A37" s="81" t="s">
        <v>280</v>
      </c>
      <c r="B37" s="8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x14ac:dyDescent="0.25">
      <c r="A38" s="86" t="s">
        <v>281</v>
      </c>
      <c r="B38" s="107">
        <f>B12+B13+B25+B32</f>
        <v>-2466235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x14ac:dyDescent="0.25">
      <c r="A39" s="82" t="s">
        <v>282</v>
      </c>
      <c r="B39" s="84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x14ac:dyDescent="0.25">
      <c r="A40" s="102" t="s">
        <v>283</v>
      </c>
      <c r="B40" s="84">
        <f>SUM(B41:B47)</f>
        <v>-36387182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x14ac:dyDescent="0.25">
      <c r="A41" s="81" t="s">
        <v>284</v>
      </c>
      <c r="B41" s="85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x14ac:dyDescent="0.25">
      <c r="A42" s="81" t="s">
        <v>285</v>
      </c>
      <c r="B42" s="85">
        <v>-10000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x14ac:dyDescent="0.25">
      <c r="A43" s="81" t="s">
        <v>286</v>
      </c>
      <c r="B43" s="85">
        <v>-10000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x14ac:dyDescent="0.25">
      <c r="A44" s="81" t="s">
        <v>287</v>
      </c>
      <c r="B44" s="85">
        <v>-36367182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x14ac:dyDescent="0.25">
      <c r="A45" s="81" t="s">
        <v>288</v>
      </c>
      <c r="B45" s="85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x14ac:dyDescent="0.25">
      <c r="A46" s="81" t="s">
        <v>289</v>
      </c>
      <c r="B46" s="85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x14ac:dyDescent="0.25">
      <c r="A47" s="81" t="s">
        <v>290</v>
      </c>
      <c r="B47" s="85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x14ac:dyDescent="0.25">
      <c r="A48" s="102" t="s">
        <v>291</v>
      </c>
      <c r="B48" s="84">
        <f>SUM(B49:B55)</f>
        <v>238324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1" t="s">
        <v>284</v>
      </c>
      <c r="B49" s="85">
        <v>42548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x14ac:dyDescent="0.25">
      <c r="A50" s="81" t="s">
        <v>285</v>
      </c>
      <c r="B50" s="85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x14ac:dyDescent="0.25">
      <c r="A51" s="81" t="s">
        <v>286</v>
      </c>
      <c r="B51" s="85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x14ac:dyDescent="0.25">
      <c r="A52" s="81" t="s">
        <v>287</v>
      </c>
      <c r="B52" s="85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x14ac:dyDescent="0.25">
      <c r="A53" s="81" t="s">
        <v>288</v>
      </c>
      <c r="B53" s="85">
        <v>195776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x14ac:dyDescent="0.25">
      <c r="A54" s="81" t="s">
        <v>289</v>
      </c>
      <c r="B54" s="85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x14ac:dyDescent="0.25">
      <c r="A55" s="81" t="s">
        <v>290</v>
      </c>
      <c r="B55" s="85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x14ac:dyDescent="0.25">
      <c r="A56" s="86" t="s">
        <v>292</v>
      </c>
      <c r="B56" s="107">
        <f>B40+B48</f>
        <v>-36148858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x14ac:dyDescent="0.25">
      <c r="A57" s="82" t="s">
        <v>293</v>
      </c>
      <c r="B57" s="93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x14ac:dyDescent="0.25">
      <c r="A58" s="102" t="s">
        <v>294</v>
      </c>
      <c r="B58" s="108">
        <f>SUM(B59:B63)</f>
        <v>8703356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x14ac:dyDescent="0.25">
      <c r="A59" s="81" t="s">
        <v>295</v>
      </c>
      <c r="B59" s="93">
        <v>5500000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x14ac:dyDescent="0.25">
      <c r="A60" s="81" t="s">
        <v>296</v>
      </c>
      <c r="B60" s="93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25">
      <c r="A61" s="81" t="s">
        <v>297</v>
      </c>
      <c r="B61" s="93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x14ac:dyDescent="0.25">
      <c r="A62" s="81" t="s">
        <v>298</v>
      </c>
      <c r="B62" s="93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x14ac:dyDescent="0.25">
      <c r="A63" s="81" t="s">
        <v>299</v>
      </c>
      <c r="B63" s="93">
        <v>3203356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x14ac:dyDescent="0.25">
      <c r="A64" s="102" t="s">
        <v>300</v>
      </c>
      <c r="B64" s="108">
        <f>B65+B70</f>
        <v>1363448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" x14ac:dyDescent="0.25">
      <c r="A65" s="82" t="s">
        <v>301</v>
      </c>
      <c r="B65" s="108">
        <f>SUM(B66:B69)</f>
        <v>11073667</v>
      </c>
    </row>
    <row r="66" spans="1:2" x14ac:dyDescent="0.25">
      <c r="A66" s="81" t="s">
        <v>302</v>
      </c>
      <c r="B66" s="93"/>
    </row>
    <row r="67" spans="1:2" x14ac:dyDescent="0.25">
      <c r="A67" s="81" t="s">
        <v>303</v>
      </c>
      <c r="B67" s="94">
        <v>11073667</v>
      </c>
    </row>
    <row r="68" spans="1:2" x14ac:dyDescent="0.25">
      <c r="A68" s="81" t="s">
        <v>304</v>
      </c>
      <c r="B68" s="94"/>
    </row>
    <row r="69" spans="1:2" x14ac:dyDescent="0.25">
      <c r="A69" s="81" t="s">
        <v>305</v>
      </c>
      <c r="B69" s="94"/>
    </row>
    <row r="70" spans="1:2" x14ac:dyDescent="0.25">
      <c r="A70" s="82" t="s">
        <v>306</v>
      </c>
      <c r="B70" s="108">
        <f>SUM(B71:B74)</f>
        <v>-9710219</v>
      </c>
    </row>
    <row r="71" spans="1:2" x14ac:dyDescent="0.25">
      <c r="A71" s="81" t="s">
        <v>307</v>
      </c>
      <c r="B71" s="94"/>
    </row>
    <row r="72" spans="1:2" x14ac:dyDescent="0.25">
      <c r="A72" s="81" t="s">
        <v>308</v>
      </c>
      <c r="B72" s="94">
        <v>-2128956</v>
      </c>
    </row>
    <row r="73" spans="1:2" x14ac:dyDescent="0.25">
      <c r="A73" s="81" t="s">
        <v>309</v>
      </c>
      <c r="B73" s="94">
        <v>-2122214</v>
      </c>
    </row>
    <row r="74" spans="1:2" x14ac:dyDescent="0.25">
      <c r="A74" s="81" t="s">
        <v>310</v>
      </c>
      <c r="B74" s="94">
        <v>-5459049</v>
      </c>
    </row>
    <row r="75" spans="1:2" x14ac:dyDescent="0.25">
      <c r="A75" s="102" t="s">
        <v>311</v>
      </c>
      <c r="B75" s="108">
        <f>B76+B77</f>
        <v>0</v>
      </c>
    </row>
    <row r="76" spans="1:2" x14ac:dyDescent="0.25">
      <c r="A76" s="81" t="s">
        <v>312</v>
      </c>
      <c r="B76" s="94"/>
    </row>
    <row r="77" spans="1:2" x14ac:dyDescent="0.25">
      <c r="A77" s="81" t="s">
        <v>313</v>
      </c>
      <c r="B77" s="94"/>
    </row>
    <row r="78" spans="1:2" x14ac:dyDescent="0.25">
      <c r="A78" s="86" t="s">
        <v>314</v>
      </c>
      <c r="B78" s="107">
        <f>B58+B64+B75</f>
        <v>10066804</v>
      </c>
    </row>
    <row r="79" spans="1:2" x14ac:dyDescent="0.25">
      <c r="A79" s="82" t="s">
        <v>315</v>
      </c>
      <c r="B79" s="94"/>
    </row>
    <row r="80" spans="1:2" x14ac:dyDescent="0.25">
      <c r="A80" s="82" t="s">
        <v>316</v>
      </c>
      <c r="B80" s="108">
        <f>B38+B56+B78</f>
        <v>-28548289</v>
      </c>
    </row>
    <row r="81" spans="1:3" x14ac:dyDescent="0.25">
      <c r="A81" s="81" t="s">
        <v>317</v>
      </c>
      <c r="B81" s="94">
        <v>31800074</v>
      </c>
      <c r="C81" s="78"/>
    </row>
    <row r="82" spans="1:3" ht="15.75" thickBot="1" x14ac:dyDescent="0.3">
      <c r="A82" s="83" t="s">
        <v>318</v>
      </c>
      <c r="B82" s="95">
        <f>BALANCE!C70</f>
        <v>3251785</v>
      </c>
      <c r="C82" s="182"/>
    </row>
    <row r="83" spans="1:3" x14ac:dyDescent="0.25">
      <c r="A83" s="111"/>
      <c r="B83" s="111"/>
      <c r="C83" s="106"/>
    </row>
    <row r="84" spans="1:3" x14ac:dyDescent="0.25">
      <c r="A84" s="22"/>
      <c r="B84" s="22"/>
      <c r="C84" s="22"/>
    </row>
    <row r="85" spans="1:3" x14ac:dyDescent="0.25">
      <c r="A85" s="91"/>
      <c r="B85" s="92"/>
      <c r="C85" s="78"/>
    </row>
    <row r="86" spans="1:3" x14ac:dyDescent="0.25">
      <c r="A86" s="91"/>
      <c r="B86" s="92"/>
      <c r="C86" s="78"/>
    </row>
    <row r="87" spans="1:3" x14ac:dyDescent="0.25">
      <c r="A87" s="91"/>
      <c r="B87" s="92"/>
      <c r="C87" s="78"/>
    </row>
    <row r="88" spans="1:3" x14ac:dyDescent="0.25">
      <c r="A88" s="91"/>
      <c r="B88" s="92"/>
      <c r="C88" s="78"/>
    </row>
    <row r="89" spans="1:3" x14ac:dyDescent="0.25">
      <c r="A89" s="91"/>
      <c r="B89" s="92"/>
      <c r="C89" s="78"/>
    </row>
    <row r="90" spans="1:3" x14ac:dyDescent="0.25">
      <c r="A90" s="91"/>
      <c r="B90" s="92"/>
      <c r="C90" s="78"/>
    </row>
    <row r="91" spans="1:3" x14ac:dyDescent="0.25">
      <c r="A91" s="91"/>
      <c r="B91" s="92"/>
      <c r="C91" s="78"/>
    </row>
    <row r="92" spans="1:3" x14ac:dyDescent="0.25">
      <c r="A92" s="91"/>
      <c r="B92" s="92"/>
      <c r="C92" s="78"/>
    </row>
    <row r="93" spans="1:3" x14ac:dyDescent="0.25">
      <c r="A93" s="91"/>
      <c r="B93" s="92"/>
      <c r="C93" s="78"/>
    </row>
    <row r="94" spans="1:3" x14ac:dyDescent="0.25">
      <c r="A94" s="91"/>
      <c r="B94" s="92"/>
      <c r="C94" s="78"/>
    </row>
    <row r="95" spans="1:3" x14ac:dyDescent="0.25">
      <c r="A95" s="91"/>
      <c r="B95" s="92"/>
      <c r="C95" s="78"/>
    </row>
    <row r="96" spans="1:3" x14ac:dyDescent="0.25">
      <c r="A96" s="91"/>
      <c r="B96" s="92"/>
      <c r="C96" s="91"/>
    </row>
    <row r="97" spans="2:2" x14ac:dyDescent="0.25">
      <c r="B97" s="92"/>
    </row>
    <row r="98" spans="2:2" x14ac:dyDescent="0.25">
      <c r="B98" s="92"/>
    </row>
    <row r="99" spans="2:2" x14ac:dyDescent="0.25">
      <c r="B99" s="92"/>
    </row>
    <row r="100" spans="2:2" x14ac:dyDescent="0.25">
      <c r="B100" s="92"/>
    </row>
    <row r="101" spans="2:2" x14ac:dyDescent="0.25">
      <c r="B101" s="92"/>
    </row>
    <row r="102" spans="2:2" x14ac:dyDescent="0.25">
      <c r="B102" s="92"/>
    </row>
    <row r="103" spans="2:2" x14ac:dyDescent="0.25">
      <c r="B103" s="92"/>
    </row>
    <row r="104" spans="2:2" x14ac:dyDescent="0.25">
      <c r="B104" s="92"/>
    </row>
    <row r="105" spans="2:2" x14ac:dyDescent="0.25">
      <c r="B105" s="92"/>
    </row>
    <row r="106" spans="2:2" x14ac:dyDescent="0.25">
      <c r="B106" s="92"/>
    </row>
    <row r="107" spans="2:2" x14ac:dyDescent="0.25">
      <c r="B107" s="92"/>
    </row>
    <row r="108" spans="2:2" x14ac:dyDescent="0.25">
      <c r="B108" s="92"/>
    </row>
    <row r="109" spans="2:2" x14ac:dyDescent="0.25">
      <c r="B109" s="92"/>
    </row>
    <row r="110" spans="2:2" x14ac:dyDescent="0.25">
      <c r="B110" s="92"/>
    </row>
    <row r="111" spans="2:2" x14ac:dyDescent="0.25">
      <c r="B111" s="92"/>
    </row>
    <row r="112" spans="2:2" x14ac:dyDescent="0.25">
      <c r="B112" s="92"/>
    </row>
    <row r="113" spans="2:2" x14ac:dyDescent="0.25">
      <c r="B113" s="92"/>
    </row>
    <row r="114" spans="2:2" x14ac:dyDescent="0.25">
      <c r="B114" s="92"/>
    </row>
    <row r="115" spans="2:2" x14ac:dyDescent="0.25">
      <c r="B115" s="92"/>
    </row>
    <row r="116" spans="2:2" x14ac:dyDescent="0.25">
      <c r="B116" s="92"/>
    </row>
    <row r="117" spans="2:2" x14ac:dyDescent="0.25">
      <c r="B117" s="92"/>
    </row>
    <row r="118" spans="2:2" x14ac:dyDescent="0.25">
      <c r="B118" s="92"/>
    </row>
    <row r="119" spans="2:2" x14ac:dyDescent="0.25">
      <c r="B119" s="92"/>
    </row>
    <row r="120" spans="2:2" x14ac:dyDescent="0.25">
      <c r="B120" s="92"/>
    </row>
    <row r="121" spans="2:2" x14ac:dyDescent="0.25">
      <c r="B121" s="92"/>
    </row>
    <row r="122" spans="2:2" x14ac:dyDescent="0.25">
      <c r="B122" s="92"/>
    </row>
    <row r="123" spans="2:2" x14ac:dyDescent="0.25">
      <c r="B123" s="92"/>
    </row>
    <row r="124" spans="2:2" x14ac:dyDescent="0.25">
      <c r="B124" s="92"/>
    </row>
    <row r="125" spans="2:2" x14ac:dyDescent="0.25">
      <c r="B125" s="92"/>
    </row>
    <row r="126" spans="2:2" x14ac:dyDescent="0.25">
      <c r="B126" s="92"/>
    </row>
    <row r="127" spans="2:2" x14ac:dyDescent="0.25">
      <c r="B127" s="92"/>
    </row>
    <row r="128" spans="2:2" x14ac:dyDescent="0.25">
      <c r="B128" s="92"/>
    </row>
    <row r="129" spans="2:2" x14ac:dyDescent="0.25">
      <c r="B129" s="92"/>
    </row>
    <row r="130" spans="2:2" x14ac:dyDescent="0.25">
      <c r="B130" s="92"/>
    </row>
    <row r="131" spans="2:2" x14ac:dyDescent="0.25">
      <c r="B131" s="92"/>
    </row>
    <row r="132" spans="2:2" x14ac:dyDescent="0.25">
      <c r="B132" s="92"/>
    </row>
    <row r="133" spans="2:2" x14ac:dyDescent="0.25">
      <c r="B133" s="92"/>
    </row>
    <row r="134" spans="2:2" x14ac:dyDescent="0.25">
      <c r="B134" s="92"/>
    </row>
    <row r="135" spans="2:2" x14ac:dyDescent="0.25">
      <c r="B135" s="92"/>
    </row>
    <row r="136" spans="2:2" x14ac:dyDescent="0.25">
      <c r="B136" s="92"/>
    </row>
    <row r="137" spans="2:2" x14ac:dyDescent="0.25">
      <c r="B137" s="92"/>
    </row>
    <row r="138" spans="2:2" x14ac:dyDescent="0.25">
      <c r="B138" s="92"/>
    </row>
    <row r="139" spans="2:2" x14ac:dyDescent="0.25">
      <c r="B139" s="92"/>
    </row>
    <row r="140" spans="2:2" x14ac:dyDescent="0.25">
      <c r="B140" s="92"/>
    </row>
    <row r="141" spans="2:2" x14ac:dyDescent="0.25">
      <c r="B141" s="92"/>
    </row>
    <row r="142" spans="2:2" x14ac:dyDescent="0.25">
      <c r="B142" s="92"/>
    </row>
    <row r="143" spans="2:2" x14ac:dyDescent="0.25">
      <c r="B143" s="92"/>
    </row>
    <row r="144" spans="2:2" x14ac:dyDescent="0.25">
      <c r="B144" s="92"/>
    </row>
  </sheetData>
  <mergeCells count="5">
    <mergeCell ref="A84:C84"/>
    <mergeCell ref="A6:B6"/>
    <mergeCell ref="A10:B10"/>
    <mergeCell ref="A3:B3"/>
    <mergeCell ref="A83:B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workbookViewId="0">
      <selection activeCell="A35" sqref="A35:C35"/>
    </sheetView>
  </sheetViews>
  <sheetFormatPr baseColWidth="10" defaultRowHeight="15" x14ac:dyDescent="0.25"/>
  <cols>
    <col min="1" max="1" width="27.140625" bestFit="1" customWidth="1"/>
    <col min="2" max="2" width="82" bestFit="1" customWidth="1"/>
  </cols>
  <sheetData>
    <row r="1" spans="1:16" x14ac:dyDescent="0.25">
      <c r="A1" s="162" t="s">
        <v>344</v>
      </c>
      <c r="B1" s="162"/>
      <c r="C1" s="16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thickBot="1" x14ac:dyDescent="0.3">
      <c r="A2" s="162"/>
      <c r="B2" s="162"/>
      <c r="C2" s="16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8.75" thickBot="1" x14ac:dyDescent="0.3">
      <c r="A3" s="23" t="s">
        <v>0</v>
      </c>
      <c r="B3" s="24"/>
      <c r="C3" s="25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x14ac:dyDescent="0.25">
      <c r="A4" s="164"/>
      <c r="B4" s="164"/>
      <c r="C4" s="145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x14ac:dyDescent="0.25">
      <c r="A5" s="165"/>
      <c r="B5" s="125"/>
      <c r="C5" s="146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5.75" x14ac:dyDescent="0.25">
      <c r="A6" s="26" t="s">
        <v>319</v>
      </c>
      <c r="B6" s="26"/>
      <c r="C6" s="2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x14ac:dyDescent="0.25">
      <c r="A7" s="165"/>
      <c r="B7" s="160"/>
      <c r="C7" s="159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x14ac:dyDescent="0.25">
      <c r="A8" s="147" t="s">
        <v>2</v>
      </c>
      <c r="B8" s="160"/>
      <c r="C8" s="149" t="s">
        <v>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5.75" thickBot="1" x14ac:dyDescent="0.3">
      <c r="A9" s="166"/>
      <c r="B9" s="148"/>
      <c r="C9" s="173">
        <v>43830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15.75" x14ac:dyDescent="0.25">
      <c r="A10" s="113" t="s">
        <v>319</v>
      </c>
      <c r="B10" s="112"/>
      <c r="C10" s="18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x14ac:dyDescent="0.25">
      <c r="A11" s="140"/>
      <c r="B11" s="143" t="s">
        <v>320</v>
      </c>
      <c r="C11" s="174">
        <v>1600106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x14ac:dyDescent="0.25">
      <c r="A12" s="141"/>
      <c r="B12" s="142"/>
      <c r="C12" s="134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x14ac:dyDescent="0.25">
      <c r="A13" s="141"/>
      <c r="B13" s="142" t="s">
        <v>321</v>
      </c>
      <c r="C13" s="134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x14ac:dyDescent="0.25">
      <c r="A14" s="141"/>
      <c r="B14" s="142"/>
      <c r="C14" s="134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x14ac:dyDescent="0.25">
      <c r="A15" s="141"/>
      <c r="B15" s="167" t="s">
        <v>322</v>
      </c>
      <c r="C15" s="128">
        <f>C16+C17</f>
        <v>0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 x14ac:dyDescent="0.25">
      <c r="A16" s="141" t="s">
        <v>323</v>
      </c>
      <c r="B16" s="168" t="s">
        <v>324</v>
      </c>
      <c r="C16" s="136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x14ac:dyDescent="0.25">
      <c r="A17" s="141"/>
      <c r="B17" s="168" t="s">
        <v>325</v>
      </c>
      <c r="C17" s="136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x14ac:dyDescent="0.25">
      <c r="A18" s="141" t="s">
        <v>326</v>
      </c>
      <c r="B18" s="167" t="s">
        <v>327</v>
      </c>
      <c r="C18" s="134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x14ac:dyDescent="0.25">
      <c r="A19" s="141">
        <v>94</v>
      </c>
      <c r="B19" s="167" t="s">
        <v>328</v>
      </c>
      <c r="C19" s="134">
        <v>3203356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x14ac:dyDescent="0.25">
      <c r="A20" s="141" t="s">
        <v>329</v>
      </c>
      <c r="B20" s="167" t="s">
        <v>330</v>
      </c>
      <c r="C20" s="134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x14ac:dyDescent="0.25">
      <c r="A21" s="141" t="s">
        <v>331</v>
      </c>
      <c r="B21" s="167" t="s">
        <v>332</v>
      </c>
      <c r="C21" s="134">
        <v>-9610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x14ac:dyDescent="0.25">
      <c r="A22" s="141"/>
      <c r="B22" s="167"/>
      <c r="C22" s="134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6" x14ac:dyDescent="0.25">
      <c r="A23" s="141"/>
      <c r="B23" s="143" t="s">
        <v>333</v>
      </c>
      <c r="C23" s="174">
        <f>C15+C18+C19+C20+C21</f>
        <v>3193746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 x14ac:dyDescent="0.25">
      <c r="A24" s="141"/>
      <c r="B24" s="142"/>
      <c r="C24" s="136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</row>
    <row r="25" spans="1:16" x14ac:dyDescent="0.25">
      <c r="A25" s="141"/>
      <c r="B25" s="142" t="s">
        <v>334</v>
      </c>
      <c r="C25" s="134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</row>
    <row r="26" spans="1:16" x14ac:dyDescent="0.25">
      <c r="A26" s="141"/>
      <c r="B26" s="142"/>
      <c r="C26" s="134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</row>
    <row r="27" spans="1:16" x14ac:dyDescent="0.25">
      <c r="A27" s="141"/>
      <c r="B27" s="167" t="s">
        <v>335</v>
      </c>
      <c r="C27" s="128">
        <f>C28+C29</f>
        <v>0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</row>
    <row r="28" spans="1:16" x14ac:dyDescent="0.25">
      <c r="A28" s="141" t="s">
        <v>336</v>
      </c>
      <c r="B28" s="168" t="s">
        <v>324</v>
      </c>
      <c r="C28" s="136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</row>
    <row r="29" spans="1:16" x14ac:dyDescent="0.25">
      <c r="A29" s="141"/>
      <c r="B29" s="168" t="s">
        <v>325</v>
      </c>
      <c r="C29" s="136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6" x14ac:dyDescent="0.25">
      <c r="A30" s="141" t="s">
        <v>337</v>
      </c>
      <c r="B30" s="167" t="s">
        <v>338</v>
      </c>
      <c r="C30" s="134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x14ac:dyDescent="0.25">
      <c r="A31" s="141">
        <v>84</v>
      </c>
      <c r="B31" s="167" t="s">
        <v>339</v>
      </c>
      <c r="C31" s="134">
        <v>-1252812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</row>
    <row r="32" spans="1:16" x14ac:dyDescent="0.25">
      <c r="A32" s="141" t="s">
        <v>340</v>
      </c>
      <c r="B32" s="167" t="s">
        <v>341</v>
      </c>
      <c r="C32" s="170">
        <v>3002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</row>
    <row r="33" spans="1:16" x14ac:dyDescent="0.25">
      <c r="A33" s="141"/>
      <c r="B33" s="143" t="s">
        <v>342</v>
      </c>
      <c r="C33" s="174">
        <f>C27+C30+C31+C32</f>
        <v>-1249810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</row>
    <row r="34" spans="1:16" x14ac:dyDescent="0.25">
      <c r="A34" s="169"/>
      <c r="B34" s="144" t="s">
        <v>343</v>
      </c>
      <c r="C34" s="175">
        <f>C11+C23+C33</f>
        <v>3544042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1:16" x14ac:dyDescent="0.25">
      <c r="A35" s="181"/>
      <c r="B35" s="181"/>
      <c r="C35" s="181" t="e">
        <v>#REF!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pans="1:16" x14ac:dyDescent="0.25">
      <c r="A36" s="22"/>
      <c r="B36" s="22"/>
      <c r="C36" s="22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16" x14ac:dyDescent="0.25">
      <c r="A37" s="155"/>
      <c r="B37" s="155"/>
      <c r="C37" s="156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x14ac:dyDescent="0.25">
      <c r="A38" s="155"/>
      <c r="B38" s="155"/>
      <c r="C38" s="156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</row>
    <row r="39" spans="1:16" x14ac:dyDescent="0.25">
      <c r="A39" s="155"/>
      <c r="B39" s="155"/>
      <c r="C39" s="156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6" x14ac:dyDescent="0.25">
      <c r="A40" s="155"/>
      <c r="B40" s="155"/>
      <c r="C40" s="156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x14ac:dyDescent="0.25">
      <c r="A41" s="155"/>
      <c r="B41" s="155"/>
      <c r="C41" s="156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x14ac:dyDescent="0.25">
      <c r="A42" s="155"/>
      <c r="B42" s="155"/>
      <c r="C42" s="15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x14ac:dyDescent="0.25">
      <c r="A43" s="155"/>
      <c r="B43" s="155"/>
      <c r="C43" s="156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25">
      <c r="A44" s="155"/>
      <c r="B44" s="155"/>
      <c r="C44" s="156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x14ac:dyDescent="0.25">
      <c r="A45" s="155"/>
      <c r="B45" s="155"/>
      <c r="C45" s="156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x14ac:dyDescent="0.25">
      <c r="A46" s="155"/>
      <c r="B46" s="155"/>
      <c r="C46" s="156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x14ac:dyDescent="0.25">
      <c r="A47" s="155"/>
      <c r="B47" s="155"/>
      <c r="C47" s="15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x14ac:dyDescent="0.25">
      <c r="A48" s="155"/>
      <c r="B48" s="155"/>
      <c r="C48" s="156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3:3" x14ac:dyDescent="0.25">
      <c r="C49" s="156"/>
    </row>
    <row r="50" spans="3:3" x14ac:dyDescent="0.25">
      <c r="C50" s="156"/>
    </row>
    <row r="51" spans="3:3" x14ac:dyDescent="0.25">
      <c r="C51" s="156"/>
    </row>
    <row r="52" spans="3:3" x14ac:dyDescent="0.25">
      <c r="C52" s="156"/>
    </row>
    <row r="53" spans="3:3" x14ac:dyDescent="0.25">
      <c r="C53" s="156"/>
    </row>
    <row r="54" spans="3:3" x14ac:dyDescent="0.25">
      <c r="C54" s="156"/>
    </row>
    <row r="55" spans="3:3" x14ac:dyDescent="0.25">
      <c r="C55" s="156"/>
    </row>
    <row r="56" spans="3:3" x14ac:dyDescent="0.25">
      <c r="C56" s="156"/>
    </row>
    <row r="57" spans="3:3" x14ac:dyDescent="0.25">
      <c r="C57" s="156"/>
    </row>
    <row r="58" spans="3:3" x14ac:dyDescent="0.25">
      <c r="C58" s="156"/>
    </row>
    <row r="59" spans="3:3" x14ac:dyDescent="0.25">
      <c r="C59" s="156"/>
    </row>
    <row r="60" spans="3:3" x14ac:dyDescent="0.25">
      <c r="C60" s="156"/>
    </row>
    <row r="61" spans="3:3" x14ac:dyDescent="0.25">
      <c r="C61" s="156"/>
    </row>
    <row r="62" spans="3:3" x14ac:dyDescent="0.25">
      <c r="C62" s="156"/>
    </row>
    <row r="63" spans="3:3" x14ac:dyDescent="0.25">
      <c r="C63" s="156"/>
    </row>
    <row r="64" spans="3:3" x14ac:dyDescent="0.25">
      <c r="C64" s="156"/>
    </row>
    <row r="65" spans="3:3" x14ac:dyDescent="0.25">
      <c r="C65" s="156"/>
    </row>
    <row r="66" spans="3:3" x14ac:dyDescent="0.25">
      <c r="C66" s="156"/>
    </row>
    <row r="67" spans="3:3" x14ac:dyDescent="0.25">
      <c r="C67" s="156"/>
    </row>
    <row r="68" spans="3:3" x14ac:dyDescent="0.25">
      <c r="C68" s="156"/>
    </row>
    <row r="69" spans="3:3" x14ac:dyDescent="0.25">
      <c r="C69" s="156"/>
    </row>
    <row r="70" spans="3:3" x14ac:dyDescent="0.25">
      <c r="C70" s="156"/>
    </row>
    <row r="71" spans="3:3" x14ac:dyDescent="0.25">
      <c r="C71" s="156"/>
    </row>
    <row r="72" spans="3:3" x14ac:dyDescent="0.25">
      <c r="C72" s="156"/>
    </row>
    <row r="73" spans="3:3" x14ac:dyDescent="0.25">
      <c r="C73" s="156"/>
    </row>
    <row r="74" spans="3:3" x14ac:dyDescent="0.25">
      <c r="C74" s="156"/>
    </row>
    <row r="75" spans="3:3" x14ac:dyDescent="0.25">
      <c r="C75" s="156"/>
    </row>
    <row r="76" spans="3:3" x14ac:dyDescent="0.25">
      <c r="C76" s="156"/>
    </row>
    <row r="77" spans="3:3" x14ac:dyDescent="0.25">
      <c r="C77" s="156"/>
    </row>
    <row r="78" spans="3:3" x14ac:dyDescent="0.25">
      <c r="C78" s="156"/>
    </row>
    <row r="79" spans="3:3" x14ac:dyDescent="0.25">
      <c r="C79" s="156"/>
    </row>
    <row r="80" spans="3:3" x14ac:dyDescent="0.25">
      <c r="C80" s="156"/>
    </row>
    <row r="81" spans="3:3" x14ac:dyDescent="0.25">
      <c r="C81" s="156"/>
    </row>
    <row r="82" spans="3:3" x14ac:dyDescent="0.25">
      <c r="C82" s="156"/>
    </row>
    <row r="83" spans="3:3" x14ac:dyDescent="0.25">
      <c r="C83" s="156"/>
    </row>
    <row r="84" spans="3:3" x14ac:dyDescent="0.25">
      <c r="C84" s="156"/>
    </row>
    <row r="85" spans="3:3" x14ac:dyDescent="0.25">
      <c r="C85" s="156"/>
    </row>
    <row r="86" spans="3:3" x14ac:dyDescent="0.25">
      <c r="C86" s="156"/>
    </row>
    <row r="87" spans="3:3" x14ac:dyDescent="0.25">
      <c r="C87" s="156"/>
    </row>
    <row r="88" spans="3:3" x14ac:dyDescent="0.25">
      <c r="C88" s="156"/>
    </row>
    <row r="89" spans="3:3" x14ac:dyDescent="0.25">
      <c r="C89" s="156"/>
    </row>
    <row r="90" spans="3:3" x14ac:dyDescent="0.25">
      <c r="C90" s="156"/>
    </row>
    <row r="91" spans="3:3" x14ac:dyDescent="0.25">
      <c r="C91" s="156"/>
    </row>
    <row r="92" spans="3:3" x14ac:dyDescent="0.25">
      <c r="C92" s="156"/>
    </row>
    <row r="93" spans="3:3" x14ac:dyDescent="0.25">
      <c r="C93" s="156"/>
    </row>
    <row r="94" spans="3:3" x14ac:dyDescent="0.25">
      <c r="C94" s="156"/>
    </row>
    <row r="95" spans="3:3" x14ac:dyDescent="0.25">
      <c r="C95" s="156"/>
    </row>
    <row r="96" spans="3:3" x14ac:dyDescent="0.25">
      <c r="C96" s="156"/>
    </row>
    <row r="97" spans="3:3" x14ac:dyDescent="0.25">
      <c r="C97" s="156"/>
    </row>
    <row r="98" spans="3:3" x14ac:dyDescent="0.25">
      <c r="C98" s="156"/>
    </row>
    <row r="99" spans="3:3" x14ac:dyDescent="0.25">
      <c r="C99" s="156"/>
    </row>
    <row r="100" spans="3:3" x14ac:dyDescent="0.25">
      <c r="C100" s="156"/>
    </row>
    <row r="101" spans="3:3" x14ac:dyDescent="0.25">
      <c r="C101" s="156"/>
    </row>
    <row r="102" spans="3:3" x14ac:dyDescent="0.25">
      <c r="C102" s="156"/>
    </row>
    <row r="103" spans="3:3" x14ac:dyDescent="0.25">
      <c r="C103" s="156"/>
    </row>
    <row r="104" spans="3:3" x14ac:dyDescent="0.25">
      <c r="C104" s="156"/>
    </row>
    <row r="105" spans="3:3" x14ac:dyDescent="0.25">
      <c r="C105" s="156"/>
    </row>
    <row r="106" spans="3:3" x14ac:dyDescent="0.25">
      <c r="C106" s="156"/>
    </row>
    <row r="107" spans="3:3" x14ac:dyDescent="0.25">
      <c r="C107" s="156"/>
    </row>
    <row r="108" spans="3:3" x14ac:dyDescent="0.25">
      <c r="C108" s="156"/>
    </row>
    <row r="109" spans="3:3" x14ac:dyDescent="0.25">
      <c r="C109" s="156"/>
    </row>
    <row r="110" spans="3:3" x14ac:dyDescent="0.25">
      <c r="C110" s="156"/>
    </row>
    <row r="111" spans="3:3" x14ac:dyDescent="0.25">
      <c r="C111" s="156"/>
    </row>
    <row r="112" spans="3:3" x14ac:dyDescent="0.25">
      <c r="C112" s="156"/>
    </row>
    <row r="113" spans="3:3" x14ac:dyDescent="0.25">
      <c r="C113" s="156"/>
    </row>
    <row r="114" spans="3:3" x14ac:dyDescent="0.25">
      <c r="C114" s="156"/>
    </row>
  </sheetData>
  <mergeCells count="5">
    <mergeCell ref="A36:C36"/>
    <mergeCell ref="A3:C3"/>
    <mergeCell ref="A6:C6"/>
    <mergeCell ref="A10:C10"/>
    <mergeCell ref="A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</vt:lpstr>
      <vt:lpstr>PYG</vt:lpstr>
      <vt:lpstr>EFE</vt:lpstr>
      <vt:lpstr>EIG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Mina, Llado (NASUVINSA)</dc:creator>
  <cp:lastModifiedBy>Lopez Mina, Llado (NASUVINSA)</cp:lastModifiedBy>
  <dcterms:created xsi:type="dcterms:W3CDTF">2019-06-25T07:49:27Z</dcterms:created>
  <dcterms:modified xsi:type="dcterms:W3CDTF">2019-06-25T08:23:49Z</dcterms:modified>
</cp:coreProperties>
</file>